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31-11\Schrapers_Dateien\#St2024\"/>
    </mc:Choice>
  </mc:AlternateContent>
  <xr:revisionPtr revIDLastSave="0" documentId="13_ncr:1_{AF647539-E4BB-4E21-B0A6-D4841B6779BC}" xr6:coauthVersionLast="47" xr6:coauthVersionMax="47" xr10:uidLastSave="{00000000-0000-0000-0000-000000000000}"/>
  <bookViews>
    <workbookView xWindow="-120" yWindow="-120" windowWidth="29040" windowHeight="15840" xr2:uid="{36774479-B482-4CFB-BF33-0EDC84F5194A}"/>
  </bookViews>
  <sheets>
    <sheet name="TB1" sheetId="2" r:id="rId1"/>
  </sheets>
  <definedNames>
    <definedName name="_xlnm.Print_Titles" localSheetId="0">'TB1'!$3:$4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2" l="1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B58" i="2"/>
  <c r="Z57" i="2" l="1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</calcChain>
</file>

<file path=xl/sharedStrings.xml><?xml version="1.0" encoding="utf-8"?>
<sst xmlns="http://schemas.openxmlformats.org/spreadsheetml/2006/main" count="83" uniqueCount="64">
  <si>
    <t>Lage</t>
  </si>
  <si>
    <t>Staub</t>
  </si>
  <si>
    <t>Blei</t>
  </si>
  <si>
    <t>Cadmium</t>
  </si>
  <si>
    <t>Nickel</t>
  </si>
  <si>
    <t>Arsen_</t>
  </si>
  <si>
    <t>Arsen</t>
  </si>
  <si>
    <t>DUNO 008</t>
  </si>
  <si>
    <t>DUNO 021</t>
  </si>
  <si>
    <t>DUNO 022</t>
  </si>
  <si>
    <t>DUNO 026</t>
  </si>
  <si>
    <t>DUNO 027</t>
  </si>
  <si>
    <t>DUNO 028</t>
  </si>
  <si>
    <t>DUNO 029</t>
  </si>
  <si>
    <t>DUNO 030</t>
  </si>
  <si>
    <t>DUNO 034</t>
  </si>
  <si>
    <t>DUNO 035</t>
  </si>
  <si>
    <t>DUNO 036</t>
  </si>
  <si>
    <t>DUNO 036A</t>
  </si>
  <si>
    <t>DUNO 037</t>
  </si>
  <si>
    <t>DUNO 038</t>
  </si>
  <si>
    <t>DUNO 039</t>
  </si>
  <si>
    <t>DUNO 040</t>
  </si>
  <si>
    <t>DUNO 042</t>
  </si>
  <si>
    <t>DUNO 044</t>
  </si>
  <si>
    <t>DUNO 046</t>
  </si>
  <si>
    <t>DUNO 047</t>
  </si>
  <si>
    <t>DUNO 048</t>
  </si>
  <si>
    <t>DUNO 048A</t>
  </si>
  <si>
    <t>DUNO 049</t>
  </si>
  <si>
    <t>DUNO 050</t>
  </si>
  <si>
    <t>DUNO 053</t>
  </si>
  <si>
    <t>DUNO 056</t>
  </si>
  <si>
    <t>DUNO 058</t>
  </si>
  <si>
    <t>DUNO 065</t>
  </si>
  <si>
    <t>DUNO 066</t>
  </si>
  <si>
    <t>DUNO 067</t>
  </si>
  <si>
    <t>DUNO 069</t>
  </si>
  <si>
    <t>DUNO 075</t>
  </si>
  <si>
    <t>DUNO 075A</t>
  </si>
  <si>
    <t>DUNO 076</t>
  </si>
  <si>
    <t>DUNO 077</t>
  </si>
  <si>
    <t>DUNO 079</t>
  </si>
  <si>
    <t>DUNO 084</t>
  </si>
  <si>
    <t>DUNO 085</t>
  </si>
  <si>
    <t>DUNO 086</t>
  </si>
  <si>
    <t>DUNO 086A</t>
  </si>
  <si>
    <t>DUNO 119</t>
  </si>
  <si>
    <t>DUNO 122</t>
  </si>
  <si>
    <t>DUSÜ 006</t>
  </si>
  <si>
    <t>DUSÜ 007</t>
  </si>
  <si>
    <t>DUSÜ 009</t>
  </si>
  <si>
    <t>DUSÜ 010</t>
  </si>
  <si>
    <t>DUSÜ 012</t>
  </si>
  <si>
    <t>Anzahl Messungen</t>
  </si>
  <si>
    <t>Median</t>
  </si>
  <si>
    <t>Maximum</t>
  </si>
  <si>
    <t>95%-Perzentil</t>
  </si>
  <si>
    <t>Anzahl der Überschreitung des Immissionswertes</t>
  </si>
  <si>
    <t>Immissionswerte gem. TA-Luft</t>
  </si>
  <si>
    <r>
      <rPr>
        <b/>
        <sz val="12"/>
        <color theme="1"/>
        <rFont val="Calibri"/>
        <family val="2"/>
        <scheme val="minor"/>
      </rPr>
      <t>Staub</t>
    </r>
    <r>
      <rPr>
        <sz val="12"/>
        <color theme="1"/>
        <rFont val="Calibri"/>
        <family val="2"/>
        <scheme val="minor"/>
      </rPr>
      <t xml:space="preserve">: 0,35 g/ (m² x d) ,  </t>
    </r>
    <r>
      <rPr>
        <b/>
        <sz val="12"/>
        <color theme="1"/>
        <rFont val="Calibri"/>
        <family val="2"/>
        <scheme val="minor"/>
      </rPr>
      <t>Cadmium</t>
    </r>
    <r>
      <rPr>
        <sz val="12"/>
        <color theme="1"/>
        <rFont val="Calibri"/>
        <family val="2"/>
        <scheme val="minor"/>
      </rPr>
      <t>: 2 µg/ (m² x d)</t>
    </r>
  </si>
  <si>
    <r>
      <rPr>
        <b/>
        <sz val="12"/>
        <color theme="1"/>
        <rFont val="Calibri"/>
        <family val="2"/>
        <scheme val="minor"/>
      </rPr>
      <t>Blei</t>
    </r>
    <r>
      <rPr>
        <sz val="12"/>
        <color theme="1"/>
        <rFont val="Calibri"/>
        <family val="2"/>
        <scheme val="minor"/>
      </rPr>
      <t xml:space="preserve">: 100 µg/ (m² x d), </t>
    </r>
    <r>
      <rPr>
        <b/>
        <sz val="12"/>
        <color theme="1"/>
        <rFont val="Calibri"/>
        <family val="2"/>
        <scheme val="minor"/>
      </rPr>
      <t>Nickel</t>
    </r>
    <r>
      <rPr>
        <sz val="12"/>
        <color theme="1"/>
        <rFont val="Calibri"/>
        <family val="2"/>
        <scheme val="minor"/>
      </rPr>
      <t xml:space="preserve">: 15 µg/ (m² x d), </t>
    </r>
    <r>
      <rPr>
        <b/>
        <sz val="12"/>
        <color theme="1"/>
        <rFont val="Calibri"/>
        <family val="2"/>
        <scheme val="minor"/>
      </rPr>
      <t>Arsen</t>
    </r>
    <r>
      <rPr>
        <sz val="12"/>
        <color theme="1"/>
        <rFont val="Calibri"/>
        <family val="2"/>
        <scheme val="minor"/>
      </rPr>
      <t>: 4 µg/m² x d)</t>
    </r>
  </si>
  <si>
    <t>Anzahl der Überschreitung des Immissionswertes %</t>
  </si>
  <si>
    <r>
      <rPr>
        <b/>
        <sz val="14"/>
        <color theme="1"/>
        <rFont val="Calibri"/>
        <family val="2"/>
        <scheme val="minor"/>
      </rPr>
      <t>Tab.1</t>
    </r>
    <r>
      <rPr>
        <sz val="14"/>
        <color theme="1"/>
        <rFont val="Calibri"/>
        <family val="2"/>
        <scheme val="minor"/>
      </rPr>
      <t>: Messwerte Deposition aus den Jahren 2019 bis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</si>
</sst>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/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medium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9">
    <xf numFmtId="0" fontId="0" fillId="0" borderId="0" xfId="0"/>
    <xf numFmtId="0" fontId="1" fillId="2" borderId="0" xfId="0" applyFont="1" applyFill="1"/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2" fontId="3" fillId="0" borderId="12" xfId="0" applyNumberFormat="1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2" fontId="3" fillId="0" borderId="7" xfId="0" applyNumberFormat="1" applyFont="1" applyBorder="1"/>
    <xf numFmtId="0" fontId="3" fillId="0" borderId="16" xfId="0" applyFont="1" applyBorder="1"/>
    <xf numFmtId="0" fontId="3" fillId="0" borderId="8" xfId="0" applyFont="1" applyBorder="1"/>
    <xf numFmtId="2" fontId="3" fillId="0" borderId="17" xfId="0" applyNumberFormat="1" applyFont="1" applyBorder="1"/>
    <xf numFmtId="2" fontId="3" fillId="0" borderId="18" xfId="0" applyNumberFormat="1" applyFont="1" applyBorder="1"/>
    <xf numFmtId="0" fontId="3" fillId="0" borderId="19" xfId="0" applyFont="1" applyBorder="1"/>
    <xf numFmtId="0" fontId="3" fillId="0" borderId="20" xfId="0" applyFont="1" applyBorder="1"/>
    <xf numFmtId="2" fontId="3" fillId="0" borderId="21" xfId="0" applyNumberFormat="1" applyFont="1" applyBorder="1"/>
    <xf numFmtId="0" fontId="3" fillId="0" borderId="22" xfId="0" applyFont="1" applyBorder="1"/>
    <xf numFmtId="2" fontId="3" fillId="0" borderId="4" xfId="0" applyNumberFormat="1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24" xfId="0" applyFont="1" applyBorder="1"/>
    <xf numFmtId="0" fontId="3" fillId="0" borderId="25" xfId="0" applyFont="1" applyBorder="1"/>
    <xf numFmtId="2" fontId="3" fillId="0" borderId="16" xfId="0" applyNumberFormat="1" applyFont="1" applyBorder="1"/>
    <xf numFmtId="2" fontId="3" fillId="0" borderId="8" xfId="0" applyNumberFormat="1" applyFont="1" applyBorder="1"/>
    <xf numFmtId="2" fontId="3" fillId="0" borderId="26" xfId="0" applyNumberFormat="1" applyFont="1" applyBorder="1"/>
    <xf numFmtId="0" fontId="2" fillId="0" borderId="0" xfId="0" applyFont="1"/>
    <xf numFmtId="0" fontId="3" fillId="0" borderId="0" xfId="0" applyFont="1"/>
    <xf numFmtId="0" fontId="1" fillId="3" borderId="29" xfId="0" applyFont="1" applyFill="1" applyBorder="1"/>
    <xf numFmtId="0" fontId="2" fillId="3" borderId="28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32" xfId="0" applyFont="1" applyBorder="1"/>
    <xf numFmtId="2" fontId="3" fillId="0" borderId="33" xfId="0" applyNumberFormat="1" applyFont="1" applyBorder="1"/>
    <xf numFmtId="2" fontId="3" fillId="0" borderId="34" xfId="0" applyNumberFormat="1" applyFont="1" applyBorder="1"/>
    <xf numFmtId="2" fontId="3" fillId="0" borderId="35" xfId="0" applyNumberFormat="1" applyFont="1" applyBorder="1"/>
    <xf numFmtId="2" fontId="3" fillId="0" borderId="36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0" fillId="0" borderId="5" xfId="1" applyNumberFormat="1" applyFont="1" applyBorder="1" applyAlignment="1">
      <alignment horizontal="center" vertical="center" wrapText="1"/>
    </xf>
    <xf numFmtId="164" fontId="0" fillId="0" borderId="6" xfId="1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0" fontId="5" fillId="0" borderId="0" xfId="0" applyFont="1"/>
    <xf numFmtId="1" fontId="1" fillId="3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12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71B5-D6ED-4E2B-B020-95A0F3A6CD51}">
  <dimension ref="A1:Z64"/>
  <sheetViews>
    <sheetView tabSelected="1" zoomScale="80" zoomScaleNormal="80" workbookViewId="0">
      <pane xSplit="1" ySplit="4" topLeftCell="B10" activePane="bottomRight" state="frozen"/>
      <selection pane="topRight" activeCell="D1" sqref="D1"/>
      <selection pane="bottomLeft" activeCell="A5" sqref="A5"/>
      <selection pane="bottomRight" activeCell="B58" sqref="B58"/>
    </sheetView>
  </sheetViews>
  <sheetFormatPr baseColWidth="10" defaultRowHeight="15" x14ac:dyDescent="0.25"/>
  <cols>
    <col min="1" max="1" width="44.7109375" customWidth="1"/>
    <col min="2" max="2" width="7.42578125" customWidth="1"/>
    <col min="3" max="3" width="8.42578125" customWidth="1"/>
    <col min="4" max="4" width="9.5703125" customWidth="1"/>
    <col min="5" max="5" width="8.28515625" customWidth="1"/>
    <col min="6" max="7" width="7.42578125" customWidth="1"/>
    <col min="8" max="8" width="8" customWidth="1"/>
    <col min="9" max="9" width="9.85546875" customWidth="1"/>
    <col min="10" max="10" width="8.28515625" customWidth="1"/>
    <col min="11" max="11" width="7.42578125" customWidth="1"/>
    <col min="12" max="12" width="9" customWidth="1"/>
    <col min="13" max="13" width="8.28515625" customWidth="1"/>
    <col min="14" max="14" width="9.7109375" customWidth="1"/>
    <col min="15" max="15" width="8.42578125" customWidth="1"/>
    <col min="16" max="16" width="7.42578125" customWidth="1"/>
    <col min="17" max="17" width="8.7109375" customWidth="1"/>
    <col min="18" max="18" width="8.28515625" customWidth="1"/>
    <col min="19" max="19" width="9.140625" customWidth="1"/>
    <col min="20" max="20" width="8.42578125" customWidth="1"/>
    <col min="21" max="22" width="7.42578125" customWidth="1"/>
    <col min="23" max="23" width="9" customWidth="1"/>
    <col min="24" max="24" width="9.42578125" customWidth="1"/>
    <col min="25" max="25" width="8.85546875" customWidth="1"/>
    <col min="26" max="27" width="7.42578125" customWidth="1"/>
  </cols>
  <sheetData>
    <row r="1" spans="1:26" ht="18.75" x14ac:dyDescent="0.3">
      <c r="A1" s="55" t="s">
        <v>63</v>
      </c>
    </row>
    <row r="2" spans="1:2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6"/>
      <c r="B3" s="56">
        <v>2019</v>
      </c>
      <c r="C3" s="57"/>
      <c r="D3" s="57"/>
      <c r="E3" s="57"/>
      <c r="F3" s="58"/>
      <c r="G3" s="56">
        <v>2020</v>
      </c>
      <c r="H3" s="57"/>
      <c r="I3" s="57"/>
      <c r="J3" s="57"/>
      <c r="K3" s="58"/>
      <c r="L3" s="56">
        <v>2021</v>
      </c>
      <c r="M3" s="57"/>
      <c r="N3" s="57"/>
      <c r="O3" s="57"/>
      <c r="P3" s="58"/>
      <c r="Q3" s="56">
        <v>2022</v>
      </c>
      <c r="R3" s="57"/>
      <c r="S3" s="57"/>
      <c r="T3" s="57"/>
      <c r="U3" s="58"/>
      <c r="V3" s="56">
        <v>2023</v>
      </c>
      <c r="W3" s="57"/>
      <c r="X3" s="57"/>
      <c r="Y3" s="57"/>
      <c r="Z3" s="58"/>
    </row>
    <row r="4" spans="1:26" s="5" customFormat="1" ht="40.9" customHeight="1" thickBot="1" x14ac:dyDescent="0.3">
      <c r="A4" s="37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2" t="s">
        <v>1</v>
      </c>
      <c r="H4" s="3" t="s">
        <v>2</v>
      </c>
      <c r="I4" s="3" t="s">
        <v>3</v>
      </c>
      <c r="J4" s="3" t="s">
        <v>4</v>
      </c>
      <c r="K4" s="4" t="s">
        <v>6</v>
      </c>
      <c r="L4" s="2" t="s">
        <v>1</v>
      </c>
      <c r="M4" s="3" t="s">
        <v>2</v>
      </c>
      <c r="N4" s="3" t="s">
        <v>3</v>
      </c>
      <c r="O4" s="3" t="s">
        <v>4</v>
      </c>
      <c r="P4" s="4" t="s">
        <v>6</v>
      </c>
      <c r="Q4" s="2" t="s">
        <v>1</v>
      </c>
      <c r="R4" s="3" t="s">
        <v>2</v>
      </c>
      <c r="S4" s="3" t="s">
        <v>3</v>
      </c>
      <c r="T4" s="3" t="s">
        <v>4</v>
      </c>
      <c r="U4" s="4" t="s">
        <v>6</v>
      </c>
      <c r="V4" s="2" t="s">
        <v>1</v>
      </c>
      <c r="W4" s="3" t="s">
        <v>2</v>
      </c>
      <c r="X4" s="3" t="s">
        <v>3</v>
      </c>
      <c r="Y4" s="3" t="s">
        <v>4</v>
      </c>
      <c r="Z4" s="4" t="s">
        <v>6</v>
      </c>
    </row>
    <row r="5" spans="1:26" ht="15.75" x14ac:dyDescent="0.25">
      <c r="A5" s="38" t="s">
        <v>7</v>
      </c>
      <c r="B5" s="6">
        <v>0.151</v>
      </c>
      <c r="C5" s="7">
        <v>86.1</v>
      </c>
      <c r="D5" s="7">
        <v>1.9</v>
      </c>
      <c r="E5" s="7">
        <v>11.3</v>
      </c>
      <c r="F5" s="8">
        <v>2.7</v>
      </c>
      <c r="G5" s="9">
        <v>0.20200000000000001</v>
      </c>
      <c r="H5" s="10">
        <v>113</v>
      </c>
      <c r="I5" s="10">
        <v>2.7</v>
      </c>
      <c r="J5" s="10">
        <v>15.1</v>
      </c>
      <c r="K5" s="11">
        <v>3.4</v>
      </c>
      <c r="L5" s="9">
        <v>0.187</v>
      </c>
      <c r="M5" s="10">
        <v>136.4</v>
      </c>
      <c r="N5" s="10">
        <v>1.8</v>
      </c>
      <c r="O5" s="10">
        <v>16</v>
      </c>
      <c r="P5" s="11">
        <v>3.5</v>
      </c>
      <c r="Q5" s="9">
        <v>0.11600000000000001</v>
      </c>
      <c r="R5" s="10">
        <v>62.6</v>
      </c>
      <c r="S5" s="10">
        <v>1</v>
      </c>
      <c r="T5" s="10">
        <v>10.6</v>
      </c>
      <c r="U5" s="12">
        <v>2.5</v>
      </c>
      <c r="V5" s="13">
        <v>0.20499999999999999</v>
      </c>
      <c r="W5" s="14">
        <v>196</v>
      </c>
      <c r="X5" s="14">
        <v>2.5</v>
      </c>
      <c r="Y5" s="14">
        <v>16.100000000000001</v>
      </c>
      <c r="Z5" s="15">
        <v>5.2</v>
      </c>
    </row>
    <row r="6" spans="1:26" ht="15.75" x14ac:dyDescent="0.25">
      <c r="A6" s="39" t="s">
        <v>8</v>
      </c>
      <c r="B6" s="16">
        <v>0.29899999999999999</v>
      </c>
      <c r="C6" s="10">
        <v>22.8</v>
      </c>
      <c r="D6" s="10">
        <v>0.7</v>
      </c>
      <c r="E6" s="10">
        <v>35.1</v>
      </c>
      <c r="F6" s="11">
        <v>2.8</v>
      </c>
      <c r="G6" s="9">
        <v>0.23499999999999999</v>
      </c>
      <c r="H6" s="10">
        <v>30.4</v>
      </c>
      <c r="I6" s="10">
        <v>0.7</v>
      </c>
      <c r="J6" s="10">
        <v>33.700000000000003</v>
      </c>
      <c r="K6" s="11">
        <v>4.0999999999999996</v>
      </c>
      <c r="L6" s="9">
        <v>0.30499999999999999</v>
      </c>
      <c r="M6" s="10">
        <v>20.2</v>
      </c>
      <c r="N6" s="10">
        <v>0.7</v>
      </c>
      <c r="O6" s="10">
        <v>40.6</v>
      </c>
      <c r="P6" s="11">
        <v>3.4</v>
      </c>
      <c r="Q6" s="9">
        <v>0.3</v>
      </c>
      <c r="R6" s="10">
        <v>26.7</v>
      </c>
      <c r="S6" s="10">
        <v>1.1000000000000001</v>
      </c>
      <c r="T6" s="10">
        <v>44.4</v>
      </c>
      <c r="U6" s="12">
        <v>3.1</v>
      </c>
      <c r="V6" s="13">
        <v>0.23400000000000001</v>
      </c>
      <c r="W6" s="14">
        <v>26</v>
      </c>
      <c r="X6" s="14">
        <v>0.7</v>
      </c>
      <c r="Y6" s="14">
        <v>28.2</v>
      </c>
      <c r="Z6" s="15">
        <v>2.9</v>
      </c>
    </row>
    <row r="7" spans="1:26" ht="15.75" x14ac:dyDescent="0.25">
      <c r="A7" s="39" t="s">
        <v>9</v>
      </c>
      <c r="B7" s="16">
        <v>0.19800000000000001</v>
      </c>
      <c r="C7" s="10">
        <v>109.1</v>
      </c>
      <c r="D7" s="10">
        <v>2.4</v>
      </c>
      <c r="E7" s="10">
        <v>101.9</v>
      </c>
      <c r="F7" s="11">
        <v>4.7</v>
      </c>
      <c r="G7" s="9">
        <v>0.246</v>
      </c>
      <c r="H7" s="10">
        <v>178.8</v>
      </c>
      <c r="I7" s="10">
        <v>3.2</v>
      </c>
      <c r="J7" s="10">
        <v>193.7</v>
      </c>
      <c r="K7" s="11">
        <v>2</v>
      </c>
      <c r="L7" s="9">
        <v>0.311</v>
      </c>
      <c r="M7" s="10">
        <v>203.1</v>
      </c>
      <c r="N7" s="10">
        <v>5.2</v>
      </c>
      <c r="O7" s="10">
        <v>191.8</v>
      </c>
      <c r="P7" s="11">
        <v>5.7</v>
      </c>
      <c r="Q7" s="9">
        <v>0.32200000000000001</v>
      </c>
      <c r="R7" s="10">
        <v>131.6</v>
      </c>
      <c r="S7" s="10">
        <v>7.5</v>
      </c>
      <c r="T7" s="10">
        <v>213.2</v>
      </c>
      <c r="U7" s="12">
        <v>6.7</v>
      </c>
      <c r="V7" s="13">
        <v>0.26</v>
      </c>
      <c r="W7" s="14">
        <v>176.4</v>
      </c>
      <c r="X7" s="14">
        <v>5.0999999999999996</v>
      </c>
      <c r="Y7" s="14">
        <v>134.69999999999999</v>
      </c>
      <c r="Z7" s="15">
        <v>3.9</v>
      </c>
    </row>
    <row r="8" spans="1:26" ht="15.75" x14ac:dyDescent="0.25">
      <c r="A8" s="39" t="s">
        <v>10</v>
      </c>
      <c r="B8" s="16">
        <v>6.9000000000000006E-2</v>
      </c>
      <c r="C8" s="10">
        <v>7.8</v>
      </c>
      <c r="D8" s="10">
        <v>0.3</v>
      </c>
      <c r="E8" s="10">
        <v>29.3</v>
      </c>
      <c r="F8" s="11">
        <v>1</v>
      </c>
      <c r="G8" s="9">
        <v>7.0000000000000007E-2</v>
      </c>
      <c r="H8" s="10">
        <v>12</v>
      </c>
      <c r="I8" s="10">
        <v>0.2</v>
      </c>
      <c r="J8" s="10">
        <v>23</v>
      </c>
      <c r="K8" s="11">
        <v>1</v>
      </c>
      <c r="L8" s="9">
        <v>0.1</v>
      </c>
      <c r="M8" s="10">
        <v>8.6999999999999993</v>
      </c>
      <c r="N8" s="10">
        <v>0.2</v>
      </c>
      <c r="O8" s="10">
        <v>15.8</v>
      </c>
      <c r="P8" s="11">
        <v>1</v>
      </c>
      <c r="Q8" s="9">
        <v>0.08</v>
      </c>
      <c r="R8" s="10">
        <v>7</v>
      </c>
      <c r="S8" s="10">
        <v>0.1</v>
      </c>
      <c r="T8" s="10">
        <v>31.4</v>
      </c>
      <c r="U8" s="12">
        <v>0.7</v>
      </c>
      <c r="V8" s="13">
        <v>6.9000000000000006E-2</v>
      </c>
      <c r="W8" s="14">
        <v>9</v>
      </c>
      <c r="X8" s="14">
        <v>0.1</v>
      </c>
      <c r="Y8" s="14">
        <v>15.2</v>
      </c>
      <c r="Z8" s="15">
        <v>0.6</v>
      </c>
    </row>
    <row r="9" spans="1:26" ht="15.75" x14ac:dyDescent="0.25">
      <c r="A9" s="39" t="s">
        <v>11</v>
      </c>
      <c r="B9" s="16">
        <v>8.4000000000000005E-2</v>
      </c>
      <c r="C9" s="10">
        <v>22.9</v>
      </c>
      <c r="D9" s="10">
        <v>0.2</v>
      </c>
      <c r="E9" s="10">
        <v>92.5</v>
      </c>
      <c r="F9" s="11">
        <v>0.8</v>
      </c>
      <c r="G9" s="9">
        <v>7.5999999999999998E-2</v>
      </c>
      <c r="H9" s="10">
        <v>18.899999999999999</v>
      </c>
      <c r="I9" s="10">
        <v>0.2</v>
      </c>
      <c r="J9" s="10">
        <v>62</v>
      </c>
      <c r="K9" s="11">
        <v>1.3</v>
      </c>
      <c r="L9" s="9">
        <v>0.10199999999999999</v>
      </c>
      <c r="M9" s="10">
        <v>22.5</v>
      </c>
      <c r="N9" s="10">
        <v>0.2</v>
      </c>
      <c r="O9" s="10">
        <v>107.2</v>
      </c>
      <c r="P9" s="11">
        <v>1</v>
      </c>
      <c r="Q9" s="9">
        <v>0.1</v>
      </c>
      <c r="R9" s="10">
        <v>24.4</v>
      </c>
      <c r="S9" s="10">
        <v>0.2</v>
      </c>
      <c r="T9" s="10">
        <v>108.6</v>
      </c>
      <c r="U9" s="12">
        <v>1</v>
      </c>
      <c r="V9" s="13">
        <v>9.4E-2</v>
      </c>
      <c r="W9" s="14">
        <v>20.6</v>
      </c>
      <c r="X9" s="14">
        <v>0.2</v>
      </c>
      <c r="Y9" s="14">
        <v>102.4</v>
      </c>
      <c r="Z9" s="15">
        <v>1</v>
      </c>
    </row>
    <row r="10" spans="1:26" ht="15.75" x14ac:dyDescent="0.25">
      <c r="A10" s="39" t="s">
        <v>12</v>
      </c>
      <c r="B10" s="16">
        <v>0.23300000000000001</v>
      </c>
      <c r="C10" s="10">
        <v>45</v>
      </c>
      <c r="D10" s="10">
        <v>0.5</v>
      </c>
      <c r="E10" s="10">
        <v>49.5</v>
      </c>
      <c r="F10" s="11">
        <v>1.7</v>
      </c>
      <c r="G10" s="9">
        <v>0.34399999999999997</v>
      </c>
      <c r="H10" s="10">
        <v>59.7</v>
      </c>
      <c r="I10" s="10">
        <v>0.6</v>
      </c>
      <c r="J10" s="10">
        <v>71</v>
      </c>
      <c r="K10" s="11">
        <v>3.7</v>
      </c>
      <c r="L10" s="9">
        <v>0.22900000000000001</v>
      </c>
      <c r="M10" s="10">
        <v>59.5</v>
      </c>
      <c r="N10" s="10">
        <v>0.5</v>
      </c>
      <c r="O10" s="10">
        <v>63.5</v>
      </c>
      <c r="P10" s="11">
        <v>2.1</v>
      </c>
      <c r="Q10" s="9">
        <v>0.16200000000000001</v>
      </c>
      <c r="R10" s="10">
        <v>39.5</v>
      </c>
      <c r="S10" s="10">
        <v>0.4</v>
      </c>
      <c r="T10" s="10">
        <v>84.1</v>
      </c>
      <c r="U10" s="12">
        <v>1.3</v>
      </c>
      <c r="V10" s="13">
        <v>0.185</v>
      </c>
      <c r="W10" s="14">
        <v>36.4</v>
      </c>
      <c r="X10" s="14">
        <v>0.4</v>
      </c>
      <c r="Y10" s="14">
        <v>54.5</v>
      </c>
      <c r="Z10" s="15">
        <v>1.8</v>
      </c>
    </row>
    <row r="11" spans="1:26" ht="15.75" x14ac:dyDescent="0.25">
      <c r="A11" s="39" t="s">
        <v>13</v>
      </c>
      <c r="B11" s="16">
        <v>0.16400000000000001</v>
      </c>
      <c r="C11" s="10">
        <v>26.6</v>
      </c>
      <c r="D11" s="10">
        <v>0.4</v>
      </c>
      <c r="E11" s="10">
        <v>22</v>
      </c>
      <c r="F11" s="11">
        <v>1.2</v>
      </c>
      <c r="G11" s="9">
        <v>0.186</v>
      </c>
      <c r="H11" s="10">
        <v>26.6</v>
      </c>
      <c r="I11" s="10">
        <v>0.6</v>
      </c>
      <c r="J11" s="10">
        <v>16.3</v>
      </c>
      <c r="K11" s="11">
        <v>0.9</v>
      </c>
      <c r="L11" s="9">
        <v>0.21099999999999999</v>
      </c>
      <c r="M11" s="10">
        <v>9</v>
      </c>
      <c r="N11" s="10">
        <v>0.7</v>
      </c>
      <c r="O11" s="10">
        <v>27.5</v>
      </c>
      <c r="P11" s="11">
        <v>1.5</v>
      </c>
      <c r="Q11" s="9">
        <v>0.22600000000000001</v>
      </c>
      <c r="R11" s="10">
        <v>23.6</v>
      </c>
      <c r="S11" s="10">
        <v>0.5</v>
      </c>
      <c r="T11" s="10">
        <v>36.5</v>
      </c>
      <c r="U11" s="12">
        <v>1.2</v>
      </c>
      <c r="V11" s="13">
        <v>8.7999999999999995E-2</v>
      </c>
      <c r="W11" s="14">
        <v>21.8</v>
      </c>
      <c r="X11" s="14">
        <v>0.3</v>
      </c>
      <c r="Y11" s="14">
        <v>22.3</v>
      </c>
      <c r="Z11" s="15">
        <v>0.7</v>
      </c>
    </row>
    <row r="12" spans="1:26" ht="15.75" x14ac:dyDescent="0.25">
      <c r="A12" s="39" t="s">
        <v>14</v>
      </c>
      <c r="B12" s="16">
        <v>0.38700000000000001</v>
      </c>
      <c r="C12" s="10">
        <v>32.299999999999997</v>
      </c>
      <c r="D12" s="10">
        <v>1</v>
      </c>
      <c r="E12" s="10">
        <v>63.2</v>
      </c>
      <c r="F12" s="11">
        <v>12.3</v>
      </c>
      <c r="G12" s="9">
        <v>0.35599999999999998</v>
      </c>
      <c r="H12" s="10">
        <v>87</v>
      </c>
      <c r="I12" s="10">
        <v>1</v>
      </c>
      <c r="J12" s="10">
        <v>49.7</v>
      </c>
      <c r="K12" s="11">
        <v>7.3</v>
      </c>
      <c r="L12" s="9">
        <v>0.41599999999999998</v>
      </c>
      <c r="M12" s="10">
        <v>53.2</v>
      </c>
      <c r="N12" s="10">
        <v>1.3</v>
      </c>
      <c r="O12" s="10">
        <v>62.5</v>
      </c>
      <c r="P12" s="11">
        <v>8.8000000000000007</v>
      </c>
      <c r="Q12" s="9">
        <v>0.27600000000000002</v>
      </c>
      <c r="R12" s="10">
        <v>58.3</v>
      </c>
      <c r="S12" s="10">
        <v>1.5</v>
      </c>
      <c r="T12" s="10">
        <v>56.5</v>
      </c>
      <c r="U12" s="12">
        <v>5.7</v>
      </c>
      <c r="V12" s="13">
        <v>0.41799999999999998</v>
      </c>
      <c r="W12" s="14">
        <v>60.2</v>
      </c>
      <c r="X12" s="14">
        <v>1.5</v>
      </c>
      <c r="Y12" s="14">
        <v>62.5</v>
      </c>
      <c r="Z12" s="15">
        <v>10.7</v>
      </c>
    </row>
    <row r="13" spans="1:26" ht="15.75" x14ac:dyDescent="0.25">
      <c r="A13" s="39" t="s">
        <v>15</v>
      </c>
      <c r="B13" s="16">
        <v>0.113</v>
      </c>
      <c r="C13" s="10">
        <v>10.9</v>
      </c>
      <c r="D13" s="10">
        <v>0.2</v>
      </c>
      <c r="E13" s="10">
        <v>123.7</v>
      </c>
      <c r="F13" s="11">
        <v>1.1000000000000001</v>
      </c>
      <c r="G13" s="9">
        <v>0.09</v>
      </c>
      <c r="H13" s="10">
        <v>11.2</v>
      </c>
      <c r="I13" s="10">
        <v>0.2</v>
      </c>
      <c r="J13" s="10">
        <v>20.100000000000001</v>
      </c>
      <c r="K13" s="11">
        <v>1.1000000000000001</v>
      </c>
      <c r="L13" s="9">
        <v>0.115</v>
      </c>
      <c r="M13" s="10">
        <v>13.9</v>
      </c>
      <c r="N13" s="10">
        <v>0.2</v>
      </c>
      <c r="O13" s="10">
        <v>16.899999999999999</v>
      </c>
      <c r="P13" s="11">
        <v>1.2</v>
      </c>
      <c r="Q13" s="9">
        <v>0.11899999999999999</v>
      </c>
      <c r="R13" s="10">
        <v>10.199999999999999</v>
      </c>
      <c r="S13" s="10">
        <v>0.2</v>
      </c>
      <c r="T13" s="10">
        <v>19.2</v>
      </c>
      <c r="U13" s="12">
        <v>0.9</v>
      </c>
      <c r="V13" s="13">
        <v>0.115</v>
      </c>
      <c r="W13" s="14">
        <v>9.3000000000000007</v>
      </c>
      <c r="X13" s="14">
        <v>0.2</v>
      </c>
      <c r="Y13" s="14">
        <v>26.8</v>
      </c>
      <c r="Z13" s="15">
        <v>0.7</v>
      </c>
    </row>
    <row r="14" spans="1:26" ht="15.75" x14ac:dyDescent="0.25">
      <c r="A14" s="39" t="s">
        <v>16</v>
      </c>
      <c r="B14" s="16">
        <v>0.13500000000000001</v>
      </c>
      <c r="C14" s="10">
        <v>17.8</v>
      </c>
      <c r="D14" s="10">
        <v>0.2</v>
      </c>
      <c r="E14" s="10">
        <v>108.3</v>
      </c>
      <c r="F14" s="11">
        <v>1</v>
      </c>
      <c r="G14" s="9">
        <v>0.114</v>
      </c>
      <c r="H14" s="10">
        <v>17</v>
      </c>
      <c r="I14" s="10">
        <v>0.2</v>
      </c>
      <c r="J14" s="10">
        <v>103.2</v>
      </c>
      <c r="K14" s="11">
        <v>0.8</v>
      </c>
      <c r="L14" s="9">
        <v>0.11799999999999999</v>
      </c>
      <c r="M14" s="10">
        <v>18.600000000000001</v>
      </c>
      <c r="N14" s="10">
        <v>0.2</v>
      </c>
      <c r="O14" s="10">
        <v>86.2</v>
      </c>
      <c r="P14" s="11">
        <v>1</v>
      </c>
      <c r="Q14" s="9">
        <v>0.14599999999999999</v>
      </c>
      <c r="R14" s="10">
        <v>18.7</v>
      </c>
      <c r="S14" s="10">
        <v>0.2</v>
      </c>
      <c r="T14" s="10">
        <v>144.5</v>
      </c>
      <c r="U14" s="12">
        <v>1</v>
      </c>
      <c r="V14" s="13">
        <v>0.16</v>
      </c>
      <c r="W14" s="14">
        <v>12.8</v>
      </c>
      <c r="X14" s="14">
        <v>0.1</v>
      </c>
      <c r="Y14" s="14">
        <v>61.9</v>
      </c>
      <c r="Z14" s="15">
        <v>0.8</v>
      </c>
    </row>
    <row r="15" spans="1:26" ht="15.75" x14ac:dyDescent="0.25">
      <c r="A15" s="39" t="s">
        <v>17</v>
      </c>
      <c r="B15" s="16">
        <v>0.29499999999999998</v>
      </c>
      <c r="C15" s="10">
        <v>45.3</v>
      </c>
      <c r="D15" s="10">
        <v>0.3</v>
      </c>
      <c r="E15" s="10">
        <v>258.7</v>
      </c>
      <c r="F15" s="11">
        <v>1</v>
      </c>
      <c r="G15" s="9"/>
      <c r="H15" s="10"/>
      <c r="I15" s="10"/>
      <c r="J15" s="10"/>
      <c r="K15" s="11"/>
      <c r="L15" s="9"/>
      <c r="M15" s="10"/>
      <c r="N15" s="10"/>
      <c r="O15" s="10"/>
      <c r="P15" s="11"/>
      <c r="Q15" s="9"/>
      <c r="R15" s="10"/>
      <c r="S15" s="10"/>
      <c r="T15" s="10"/>
      <c r="U15" s="12"/>
      <c r="V15" s="13"/>
      <c r="W15" s="14"/>
      <c r="X15" s="14"/>
      <c r="Y15" s="14"/>
      <c r="Z15" s="15"/>
    </row>
    <row r="16" spans="1:26" ht="15.75" x14ac:dyDescent="0.25">
      <c r="A16" s="39" t="s">
        <v>18</v>
      </c>
      <c r="B16" s="16"/>
      <c r="C16" s="10"/>
      <c r="D16" s="10"/>
      <c r="E16" s="10"/>
      <c r="F16" s="11"/>
      <c r="G16" s="9">
        <v>0.21299999999999999</v>
      </c>
      <c r="H16" s="10">
        <v>62.9</v>
      </c>
      <c r="I16" s="10">
        <v>0.4</v>
      </c>
      <c r="J16" s="10">
        <v>210.8</v>
      </c>
      <c r="K16" s="11">
        <v>1.5</v>
      </c>
      <c r="L16" s="9">
        <v>0.24199999999999999</v>
      </c>
      <c r="M16" s="10">
        <v>88.7</v>
      </c>
      <c r="N16" s="10">
        <v>0.6</v>
      </c>
      <c r="O16" s="10">
        <v>646.20000000000005</v>
      </c>
      <c r="P16" s="11">
        <v>1.8</v>
      </c>
      <c r="Q16" s="9">
        <v>0.20399999999999999</v>
      </c>
      <c r="R16" s="10">
        <v>49.5</v>
      </c>
      <c r="S16" s="10">
        <v>0.5</v>
      </c>
      <c r="T16" s="10">
        <v>556.1</v>
      </c>
      <c r="U16" s="12">
        <v>1.4</v>
      </c>
      <c r="V16" s="13">
        <v>0.154</v>
      </c>
      <c r="W16" s="14">
        <v>44.7</v>
      </c>
      <c r="X16" s="14">
        <v>0.3</v>
      </c>
      <c r="Y16" s="14">
        <v>335.6</v>
      </c>
      <c r="Z16" s="15">
        <v>1.1000000000000001</v>
      </c>
    </row>
    <row r="17" spans="1:26" ht="15.75" x14ac:dyDescent="0.25">
      <c r="A17" s="39" t="s">
        <v>19</v>
      </c>
      <c r="B17" s="16">
        <v>0.11600000000000001</v>
      </c>
      <c r="C17" s="10">
        <v>28.4</v>
      </c>
      <c r="D17" s="10">
        <v>0.2</v>
      </c>
      <c r="E17" s="10">
        <v>43.2</v>
      </c>
      <c r="F17" s="11">
        <v>1</v>
      </c>
      <c r="G17" s="9">
        <v>0.107</v>
      </c>
      <c r="H17" s="10">
        <v>26.5</v>
      </c>
      <c r="I17" s="10">
        <v>0.2</v>
      </c>
      <c r="J17" s="10">
        <v>34.1</v>
      </c>
      <c r="K17" s="11">
        <v>0.9</v>
      </c>
      <c r="L17" s="9">
        <v>0.157</v>
      </c>
      <c r="M17" s="10">
        <v>32.9</v>
      </c>
      <c r="N17" s="10">
        <v>0.3</v>
      </c>
      <c r="O17" s="10">
        <v>50.2</v>
      </c>
      <c r="P17" s="11">
        <v>1.2</v>
      </c>
      <c r="Q17" s="9">
        <v>0.127</v>
      </c>
      <c r="R17" s="10">
        <v>22.4</v>
      </c>
      <c r="S17" s="10">
        <v>0.3</v>
      </c>
      <c r="T17" s="10">
        <v>60</v>
      </c>
      <c r="U17" s="12">
        <v>1</v>
      </c>
      <c r="V17" s="13">
        <v>0.115</v>
      </c>
      <c r="W17" s="14">
        <v>21.9</v>
      </c>
      <c r="X17" s="14">
        <v>0.4</v>
      </c>
      <c r="Y17" s="14">
        <v>40.700000000000003</v>
      </c>
      <c r="Z17" s="15">
        <v>0.8</v>
      </c>
    </row>
    <row r="18" spans="1:26" ht="15.75" x14ac:dyDescent="0.25">
      <c r="A18" s="39" t="s">
        <v>20</v>
      </c>
      <c r="B18" s="16">
        <v>0.21099999999999999</v>
      </c>
      <c r="C18" s="10">
        <v>6.3</v>
      </c>
      <c r="D18" s="10">
        <v>0.2</v>
      </c>
      <c r="E18" s="10">
        <v>15.5</v>
      </c>
      <c r="F18" s="11">
        <v>0.5</v>
      </c>
      <c r="G18" s="9"/>
      <c r="H18" s="10"/>
      <c r="I18" s="10"/>
      <c r="J18" s="10"/>
      <c r="K18" s="11"/>
      <c r="L18" s="9"/>
      <c r="M18" s="10"/>
      <c r="N18" s="10"/>
      <c r="O18" s="10"/>
      <c r="P18" s="11"/>
      <c r="Q18" s="9"/>
      <c r="R18" s="10"/>
      <c r="S18" s="10"/>
      <c r="T18" s="10"/>
      <c r="U18" s="12"/>
      <c r="V18" s="13"/>
      <c r="W18" s="14"/>
      <c r="X18" s="14"/>
      <c r="Y18" s="14"/>
      <c r="Z18" s="15"/>
    </row>
    <row r="19" spans="1:26" ht="15.75" x14ac:dyDescent="0.25">
      <c r="A19" s="39" t="s">
        <v>21</v>
      </c>
      <c r="B19" s="16">
        <v>0.371</v>
      </c>
      <c r="C19" s="10">
        <v>16.7</v>
      </c>
      <c r="D19" s="10">
        <v>0.2</v>
      </c>
      <c r="E19" s="10">
        <v>17.3</v>
      </c>
      <c r="F19" s="11">
        <v>0.7</v>
      </c>
      <c r="G19" s="9">
        <v>0.193</v>
      </c>
      <c r="H19" s="10">
        <v>9.5</v>
      </c>
      <c r="I19" s="10">
        <v>0.3</v>
      </c>
      <c r="J19" s="10">
        <v>23.5</v>
      </c>
      <c r="K19" s="11">
        <v>2.2999999999999998</v>
      </c>
      <c r="L19" s="9">
        <v>0.32600000000000001</v>
      </c>
      <c r="M19" s="10">
        <v>15.4</v>
      </c>
      <c r="N19" s="10">
        <v>0.3</v>
      </c>
      <c r="O19" s="10">
        <v>20.6</v>
      </c>
      <c r="P19" s="11">
        <v>1.2</v>
      </c>
      <c r="Q19" s="9">
        <v>0.113</v>
      </c>
      <c r="R19" s="10">
        <v>11.1</v>
      </c>
      <c r="S19" s="10">
        <v>0.3</v>
      </c>
      <c r="T19" s="10">
        <v>22</v>
      </c>
      <c r="U19" s="12">
        <v>1</v>
      </c>
      <c r="V19" s="13">
        <v>9.8000000000000004E-2</v>
      </c>
      <c r="W19" s="14">
        <v>15.7</v>
      </c>
      <c r="X19" s="14">
        <v>0.2</v>
      </c>
      <c r="Y19" s="14">
        <v>15.9</v>
      </c>
      <c r="Z19" s="15">
        <v>0.8</v>
      </c>
    </row>
    <row r="20" spans="1:26" ht="15.75" x14ac:dyDescent="0.25">
      <c r="A20" s="39" t="s">
        <v>22</v>
      </c>
      <c r="B20" s="16">
        <v>0.13100000000000001</v>
      </c>
      <c r="C20" s="10">
        <v>15.2</v>
      </c>
      <c r="D20" s="10">
        <v>0.2</v>
      </c>
      <c r="E20" s="10">
        <v>10.4</v>
      </c>
      <c r="F20" s="11">
        <v>0.9</v>
      </c>
      <c r="G20" s="9">
        <v>0.17199999999999999</v>
      </c>
      <c r="H20" s="10">
        <v>19.600000000000001</v>
      </c>
      <c r="I20" s="10">
        <v>0.2</v>
      </c>
      <c r="J20" s="10">
        <v>18.399999999999999</v>
      </c>
      <c r="K20" s="11">
        <v>1.9</v>
      </c>
      <c r="L20" s="9">
        <v>0.23899999999999999</v>
      </c>
      <c r="M20" s="10">
        <v>16.399999999999999</v>
      </c>
      <c r="N20" s="10">
        <v>0.4</v>
      </c>
      <c r="O20" s="10">
        <v>19</v>
      </c>
      <c r="P20" s="11">
        <v>1.9</v>
      </c>
      <c r="Q20" s="9">
        <v>0.26900000000000002</v>
      </c>
      <c r="R20" s="10">
        <v>10.9</v>
      </c>
      <c r="S20" s="10">
        <v>0.4</v>
      </c>
      <c r="T20" s="10">
        <v>22.1</v>
      </c>
      <c r="U20" s="12">
        <v>2.1</v>
      </c>
      <c r="V20" s="13">
        <v>0.25800000000000001</v>
      </c>
      <c r="W20" s="14">
        <v>19.3</v>
      </c>
      <c r="X20" s="14">
        <v>0.3</v>
      </c>
      <c r="Y20" s="14">
        <v>15.3</v>
      </c>
      <c r="Z20" s="15">
        <v>1</v>
      </c>
    </row>
    <row r="21" spans="1:26" ht="15.75" x14ac:dyDescent="0.25">
      <c r="A21" s="39" t="s">
        <v>23</v>
      </c>
      <c r="B21" s="16">
        <v>0.20200000000000001</v>
      </c>
      <c r="C21" s="10">
        <v>6.6</v>
      </c>
      <c r="D21" s="10">
        <v>0.2</v>
      </c>
      <c r="E21" s="10">
        <v>14.2</v>
      </c>
      <c r="F21" s="11">
        <v>2.7</v>
      </c>
      <c r="G21" s="9">
        <v>0.19600000000000001</v>
      </c>
      <c r="H21" s="10">
        <v>12</v>
      </c>
      <c r="I21" s="10">
        <v>0.2</v>
      </c>
      <c r="J21" s="10">
        <v>9.9</v>
      </c>
      <c r="K21" s="11">
        <v>2</v>
      </c>
      <c r="L21" s="9">
        <v>0.16400000000000001</v>
      </c>
      <c r="M21" s="10">
        <v>12.9</v>
      </c>
      <c r="N21" s="10">
        <v>0.3</v>
      </c>
      <c r="O21" s="10">
        <v>11.2</v>
      </c>
      <c r="P21" s="11">
        <v>1.4</v>
      </c>
      <c r="Q21" s="9">
        <v>0.17699999999999999</v>
      </c>
      <c r="R21" s="10">
        <v>6.5</v>
      </c>
      <c r="S21" s="10">
        <v>0.2</v>
      </c>
      <c r="T21" s="10">
        <v>10.8</v>
      </c>
      <c r="U21" s="12">
        <v>1.2</v>
      </c>
      <c r="V21" s="13">
        <v>0.187</v>
      </c>
      <c r="W21" s="14">
        <v>12.3</v>
      </c>
      <c r="X21" s="14">
        <v>0.2</v>
      </c>
      <c r="Y21" s="14">
        <v>10.7</v>
      </c>
      <c r="Z21" s="15">
        <v>1.4</v>
      </c>
    </row>
    <row r="22" spans="1:26" ht="15.75" x14ac:dyDescent="0.25">
      <c r="A22" s="39" t="s">
        <v>24</v>
      </c>
      <c r="B22" s="16">
        <v>0.14599999999999999</v>
      </c>
      <c r="C22" s="10">
        <v>9.8000000000000007</v>
      </c>
      <c r="D22" s="10">
        <v>0.2</v>
      </c>
      <c r="E22" s="10">
        <v>8.6999999999999993</v>
      </c>
      <c r="F22" s="11">
        <v>0.7</v>
      </c>
      <c r="G22" s="9">
        <v>0.106</v>
      </c>
      <c r="H22" s="10">
        <v>8.9</v>
      </c>
      <c r="I22" s="10">
        <v>0.2</v>
      </c>
      <c r="J22" s="10">
        <v>4.8</v>
      </c>
      <c r="K22" s="11">
        <v>0.7</v>
      </c>
      <c r="L22" s="9">
        <v>0.13700000000000001</v>
      </c>
      <c r="M22" s="10">
        <v>11.5</v>
      </c>
      <c r="N22" s="10">
        <v>0.3</v>
      </c>
      <c r="O22" s="10">
        <v>6.9</v>
      </c>
      <c r="P22" s="11">
        <v>1</v>
      </c>
      <c r="Q22" s="9">
        <v>0.123</v>
      </c>
      <c r="R22" s="10">
        <v>9.8000000000000007</v>
      </c>
      <c r="S22" s="10">
        <v>0.1</v>
      </c>
      <c r="T22" s="10">
        <v>7.5</v>
      </c>
      <c r="U22" s="12">
        <v>1</v>
      </c>
      <c r="V22" s="13">
        <v>0.127</v>
      </c>
      <c r="W22" s="14">
        <v>9.6</v>
      </c>
      <c r="X22" s="14">
        <v>0.2</v>
      </c>
      <c r="Y22" s="14">
        <v>11.9</v>
      </c>
      <c r="Z22" s="15">
        <v>0.9</v>
      </c>
    </row>
    <row r="23" spans="1:26" ht="15.75" x14ac:dyDescent="0.25">
      <c r="A23" s="39" t="s">
        <v>25</v>
      </c>
      <c r="B23" s="16">
        <v>0.16200000000000001</v>
      </c>
      <c r="C23" s="10">
        <v>16.2</v>
      </c>
      <c r="D23" s="10">
        <v>0.3</v>
      </c>
      <c r="E23" s="10">
        <v>49.3</v>
      </c>
      <c r="F23" s="11">
        <v>1.2</v>
      </c>
      <c r="G23" s="9">
        <v>0.17299999999999999</v>
      </c>
      <c r="H23" s="10">
        <v>13.9</v>
      </c>
      <c r="I23" s="10">
        <v>0.2</v>
      </c>
      <c r="J23" s="10">
        <v>36.9</v>
      </c>
      <c r="K23" s="11">
        <v>0.9</v>
      </c>
      <c r="L23" s="9">
        <v>0.14399999999999999</v>
      </c>
      <c r="M23" s="10">
        <v>16.600000000000001</v>
      </c>
      <c r="N23" s="10">
        <v>0.3</v>
      </c>
      <c r="O23" s="10">
        <v>32.4</v>
      </c>
      <c r="P23" s="11">
        <v>1.4</v>
      </c>
      <c r="Q23" s="9">
        <v>0.17100000000000001</v>
      </c>
      <c r="R23" s="10">
        <v>38.1</v>
      </c>
      <c r="S23" s="10">
        <v>0.3</v>
      </c>
      <c r="T23" s="10">
        <v>47</v>
      </c>
      <c r="U23" s="12">
        <v>1.4</v>
      </c>
      <c r="V23" s="13">
        <v>0.114</v>
      </c>
      <c r="W23" s="14">
        <v>12.6</v>
      </c>
      <c r="X23" s="14">
        <v>0.2</v>
      </c>
      <c r="Y23" s="14">
        <v>26.8</v>
      </c>
      <c r="Z23" s="15">
        <v>0.7</v>
      </c>
    </row>
    <row r="24" spans="1:26" ht="15.75" x14ac:dyDescent="0.25">
      <c r="A24" s="39" t="s">
        <v>26</v>
      </c>
      <c r="B24" s="16">
        <v>0.12</v>
      </c>
      <c r="C24" s="10">
        <v>26.4</v>
      </c>
      <c r="D24" s="10">
        <v>0.3</v>
      </c>
      <c r="E24" s="10">
        <v>48.9</v>
      </c>
      <c r="F24" s="11">
        <v>1.1000000000000001</v>
      </c>
      <c r="G24" s="9">
        <v>0.104</v>
      </c>
      <c r="H24" s="10">
        <v>22.6</v>
      </c>
      <c r="I24" s="10">
        <v>0.2</v>
      </c>
      <c r="J24" s="10">
        <v>53.6</v>
      </c>
      <c r="K24" s="11">
        <v>0.9</v>
      </c>
      <c r="L24" s="9">
        <v>0.153</v>
      </c>
      <c r="M24" s="10">
        <v>23.9</v>
      </c>
      <c r="N24" s="10">
        <v>0.2</v>
      </c>
      <c r="O24" s="10">
        <v>96.2</v>
      </c>
      <c r="P24" s="11">
        <v>1.3</v>
      </c>
      <c r="Q24" s="9">
        <v>0.112</v>
      </c>
      <c r="R24" s="10">
        <v>16.2</v>
      </c>
      <c r="S24" s="10">
        <v>0.2</v>
      </c>
      <c r="T24" s="10">
        <v>50.9</v>
      </c>
      <c r="U24" s="12">
        <v>1</v>
      </c>
      <c r="V24" s="13">
        <v>0.109</v>
      </c>
      <c r="W24" s="14">
        <v>18.100000000000001</v>
      </c>
      <c r="X24" s="14">
        <v>0.2</v>
      </c>
      <c r="Y24" s="14">
        <v>34.299999999999997</v>
      </c>
      <c r="Z24" s="15">
        <v>0.8</v>
      </c>
    </row>
    <row r="25" spans="1:26" ht="15.75" x14ac:dyDescent="0.25">
      <c r="A25" s="39" t="s">
        <v>27</v>
      </c>
      <c r="B25" s="16">
        <v>0.13500000000000001</v>
      </c>
      <c r="C25" s="10">
        <v>19.2</v>
      </c>
      <c r="D25" s="10">
        <v>0.2</v>
      </c>
      <c r="E25" s="10">
        <v>22.3</v>
      </c>
      <c r="F25" s="11">
        <v>1</v>
      </c>
      <c r="G25" s="9"/>
      <c r="H25" s="10"/>
      <c r="I25" s="10"/>
      <c r="J25" s="10"/>
      <c r="K25" s="11"/>
      <c r="L25" s="9"/>
      <c r="M25" s="10"/>
      <c r="N25" s="10"/>
      <c r="O25" s="10"/>
      <c r="P25" s="11"/>
      <c r="Q25" s="9"/>
      <c r="R25" s="10"/>
      <c r="S25" s="10"/>
      <c r="T25" s="10"/>
      <c r="U25" s="12"/>
      <c r="V25" s="13"/>
      <c r="W25" s="14"/>
      <c r="X25" s="14"/>
      <c r="Y25" s="14"/>
      <c r="Z25" s="15"/>
    </row>
    <row r="26" spans="1:26" ht="15.75" x14ac:dyDescent="0.25">
      <c r="A26" s="39" t="s">
        <v>28</v>
      </c>
      <c r="B26" s="16"/>
      <c r="C26" s="10"/>
      <c r="D26" s="10"/>
      <c r="E26" s="10"/>
      <c r="F26" s="11"/>
      <c r="G26" s="9">
        <v>0.106</v>
      </c>
      <c r="H26" s="10">
        <v>23.4</v>
      </c>
      <c r="I26" s="10">
        <v>0.3</v>
      </c>
      <c r="J26" s="10">
        <v>27</v>
      </c>
      <c r="K26" s="11">
        <v>1.3</v>
      </c>
      <c r="L26" s="9">
        <v>0.11799999999999999</v>
      </c>
      <c r="M26" s="10">
        <v>21.3</v>
      </c>
      <c r="N26" s="10">
        <v>0.2</v>
      </c>
      <c r="O26" s="10">
        <v>33.799999999999997</v>
      </c>
      <c r="P26" s="11">
        <v>1.7</v>
      </c>
      <c r="Q26" s="9">
        <v>0.104</v>
      </c>
      <c r="R26" s="10">
        <v>17.2</v>
      </c>
      <c r="S26" s="10">
        <v>0.2</v>
      </c>
      <c r="T26" s="10">
        <v>39.4</v>
      </c>
      <c r="U26" s="12">
        <v>1.1000000000000001</v>
      </c>
      <c r="V26" s="13">
        <v>9.6000000000000002E-2</v>
      </c>
      <c r="W26" s="14">
        <v>14.8</v>
      </c>
      <c r="X26" s="14">
        <v>0.2</v>
      </c>
      <c r="Y26" s="14">
        <v>26.5</v>
      </c>
      <c r="Z26" s="15">
        <v>0.8</v>
      </c>
    </row>
    <row r="27" spans="1:26" ht="15.75" x14ac:dyDescent="0.25">
      <c r="A27" s="39" t="s">
        <v>29</v>
      </c>
      <c r="B27" s="16">
        <v>0.14699999999999999</v>
      </c>
      <c r="C27" s="10">
        <v>10.5</v>
      </c>
      <c r="D27" s="10">
        <v>0.2</v>
      </c>
      <c r="E27" s="10">
        <v>24</v>
      </c>
      <c r="F27" s="11">
        <v>0.9</v>
      </c>
      <c r="G27" s="9">
        <v>0.29499999999999998</v>
      </c>
      <c r="H27" s="10">
        <v>14.1</v>
      </c>
      <c r="I27" s="10">
        <v>0.3</v>
      </c>
      <c r="J27" s="10">
        <v>17.8</v>
      </c>
      <c r="K27" s="11">
        <v>0.9</v>
      </c>
      <c r="L27" s="9">
        <v>0.307</v>
      </c>
      <c r="M27" s="10">
        <v>16.100000000000001</v>
      </c>
      <c r="N27" s="10">
        <v>0.4</v>
      </c>
      <c r="O27" s="10">
        <v>22.6</v>
      </c>
      <c r="P27" s="11">
        <v>1.3</v>
      </c>
      <c r="Q27" s="9">
        <v>0.35099999999999998</v>
      </c>
      <c r="R27" s="10">
        <v>-1</v>
      </c>
      <c r="S27" s="10">
        <v>-1</v>
      </c>
      <c r="T27" s="10">
        <v>-1</v>
      </c>
      <c r="U27" s="12">
        <v>-1</v>
      </c>
      <c r="V27" s="13">
        <v>8.7999999999999995E-2</v>
      </c>
      <c r="W27" s="14">
        <v>14.3</v>
      </c>
      <c r="X27" s="14">
        <v>0.2</v>
      </c>
      <c r="Y27" s="14">
        <v>15.9</v>
      </c>
      <c r="Z27" s="15">
        <v>0.6</v>
      </c>
    </row>
    <row r="28" spans="1:26" ht="15.75" x14ac:dyDescent="0.25">
      <c r="A28" s="39" t="s">
        <v>30</v>
      </c>
      <c r="B28" s="16">
        <v>0.13300000000000001</v>
      </c>
      <c r="C28" s="10">
        <v>13.6</v>
      </c>
      <c r="D28" s="10">
        <v>0.3</v>
      </c>
      <c r="E28" s="10">
        <v>18</v>
      </c>
      <c r="F28" s="11">
        <v>0.8</v>
      </c>
      <c r="G28" s="9">
        <v>9.4E-2</v>
      </c>
      <c r="H28" s="10">
        <v>14.1</v>
      </c>
      <c r="I28" s="10">
        <v>0.2</v>
      </c>
      <c r="J28" s="10">
        <v>13.9</v>
      </c>
      <c r="K28" s="11">
        <v>0.8</v>
      </c>
      <c r="L28" s="9">
        <v>9.4E-2</v>
      </c>
      <c r="M28" s="10">
        <v>15.9</v>
      </c>
      <c r="N28" s="10">
        <v>0.2</v>
      </c>
      <c r="O28" s="10">
        <v>14.6</v>
      </c>
      <c r="P28" s="11">
        <v>0.8</v>
      </c>
      <c r="Q28" s="9">
        <v>9.9000000000000005E-2</v>
      </c>
      <c r="R28" s="10">
        <v>12.2</v>
      </c>
      <c r="S28" s="10">
        <v>0.2</v>
      </c>
      <c r="T28" s="10">
        <v>14.9</v>
      </c>
      <c r="U28" s="12">
        <v>0.8</v>
      </c>
      <c r="V28" s="13">
        <v>0.112</v>
      </c>
      <c r="W28" s="14">
        <v>13.3</v>
      </c>
      <c r="X28" s="14">
        <v>0.2</v>
      </c>
      <c r="Y28" s="14">
        <v>12.9</v>
      </c>
      <c r="Z28" s="15">
        <v>0.8</v>
      </c>
    </row>
    <row r="29" spans="1:26" ht="15.75" x14ac:dyDescent="0.25">
      <c r="A29" s="39" t="s">
        <v>31</v>
      </c>
      <c r="B29" s="16">
        <v>0.14499999999999999</v>
      </c>
      <c r="C29" s="10">
        <v>16.100000000000001</v>
      </c>
      <c r="D29" s="10">
        <v>0.5</v>
      </c>
      <c r="E29" s="10">
        <v>45.7</v>
      </c>
      <c r="F29" s="11">
        <v>1.2</v>
      </c>
      <c r="G29" s="9">
        <v>0.104</v>
      </c>
      <c r="H29" s="10">
        <v>19.899999999999999</v>
      </c>
      <c r="I29" s="10">
        <v>0.4</v>
      </c>
      <c r="J29" s="10">
        <v>46.9</v>
      </c>
      <c r="K29" s="11">
        <v>1.1000000000000001</v>
      </c>
      <c r="L29" s="9">
        <v>0.14000000000000001</v>
      </c>
      <c r="M29" s="10">
        <v>11.4</v>
      </c>
      <c r="N29" s="10">
        <v>0.5</v>
      </c>
      <c r="O29" s="10">
        <v>132.4</v>
      </c>
      <c r="P29" s="11">
        <v>1.4</v>
      </c>
      <c r="Q29" s="9">
        <v>0.16800000000000001</v>
      </c>
      <c r="R29" s="10">
        <v>18</v>
      </c>
      <c r="S29" s="10">
        <v>0.4</v>
      </c>
      <c r="T29" s="10">
        <v>83</v>
      </c>
      <c r="U29" s="12">
        <v>1.8</v>
      </c>
      <c r="V29" s="13">
        <v>0.15</v>
      </c>
      <c r="W29" s="14">
        <v>19.899999999999999</v>
      </c>
      <c r="X29" s="14">
        <v>0.4</v>
      </c>
      <c r="Y29" s="14">
        <v>110.5</v>
      </c>
      <c r="Z29" s="15">
        <v>1.7</v>
      </c>
    </row>
    <row r="30" spans="1:26" ht="15.75" x14ac:dyDescent="0.25">
      <c r="A30" s="39" t="s">
        <v>32</v>
      </c>
      <c r="B30" s="16">
        <v>0.192</v>
      </c>
      <c r="C30" s="10">
        <v>15.9</v>
      </c>
      <c r="D30" s="10">
        <v>0.2</v>
      </c>
      <c r="E30" s="10">
        <v>16.399999999999999</v>
      </c>
      <c r="F30" s="11">
        <v>0.6</v>
      </c>
      <c r="G30" s="9">
        <v>0.14899999999999999</v>
      </c>
      <c r="H30" s="10">
        <v>14.1</v>
      </c>
      <c r="I30" s="10">
        <v>0.2</v>
      </c>
      <c r="J30" s="10">
        <v>16.399999999999999</v>
      </c>
      <c r="K30" s="11">
        <v>0.8</v>
      </c>
      <c r="L30" s="9">
        <v>0.16900000000000001</v>
      </c>
      <c r="M30" s="10">
        <v>17.600000000000001</v>
      </c>
      <c r="N30" s="10">
        <v>0.3</v>
      </c>
      <c r="O30" s="10">
        <v>21.5</v>
      </c>
      <c r="P30" s="11">
        <v>1.3</v>
      </c>
      <c r="Q30" s="9">
        <v>0.14199999999999999</v>
      </c>
      <c r="R30" s="10">
        <v>15.2</v>
      </c>
      <c r="S30" s="10">
        <v>0.3</v>
      </c>
      <c r="T30" s="10">
        <v>20</v>
      </c>
      <c r="U30" s="12">
        <v>1</v>
      </c>
      <c r="V30" s="13">
        <v>0.154</v>
      </c>
      <c r="W30" s="14">
        <v>11.6</v>
      </c>
      <c r="X30" s="14">
        <v>0.2</v>
      </c>
      <c r="Y30" s="14">
        <v>14.5</v>
      </c>
      <c r="Z30" s="15">
        <v>0.6</v>
      </c>
    </row>
    <row r="31" spans="1:26" ht="15.75" x14ac:dyDescent="0.25">
      <c r="A31" s="39" t="s">
        <v>33</v>
      </c>
      <c r="B31" s="16">
        <v>0.157</v>
      </c>
      <c r="C31" s="10">
        <v>14.1</v>
      </c>
      <c r="D31" s="10">
        <v>0.2</v>
      </c>
      <c r="E31" s="10">
        <v>14.2</v>
      </c>
      <c r="F31" s="11">
        <v>1.2</v>
      </c>
      <c r="G31" s="9">
        <v>0.09</v>
      </c>
      <c r="H31" s="10">
        <v>15.9</v>
      </c>
      <c r="I31" s="10">
        <v>0.2</v>
      </c>
      <c r="J31" s="10">
        <v>12.7</v>
      </c>
      <c r="K31" s="11">
        <v>1.4</v>
      </c>
      <c r="L31" s="9">
        <v>0.104</v>
      </c>
      <c r="M31" s="10">
        <v>16.899999999999999</v>
      </c>
      <c r="N31" s="10">
        <v>0.2</v>
      </c>
      <c r="O31" s="10">
        <v>16.899999999999999</v>
      </c>
      <c r="P31" s="11">
        <v>1.8</v>
      </c>
      <c r="Q31" s="9">
        <v>0.11600000000000001</v>
      </c>
      <c r="R31" s="10">
        <v>13.9</v>
      </c>
      <c r="S31" s="10">
        <v>0.1</v>
      </c>
      <c r="T31" s="10">
        <v>16.2</v>
      </c>
      <c r="U31" s="12">
        <v>0.9</v>
      </c>
      <c r="V31" s="13">
        <v>0.10100000000000001</v>
      </c>
      <c r="W31" s="14">
        <v>11.6</v>
      </c>
      <c r="X31" s="14">
        <v>0.2</v>
      </c>
      <c r="Y31" s="14">
        <v>11.5</v>
      </c>
      <c r="Z31" s="15">
        <v>0.7</v>
      </c>
    </row>
    <row r="32" spans="1:26" ht="15.75" x14ac:dyDescent="0.25">
      <c r="A32" s="39" t="s">
        <v>34</v>
      </c>
      <c r="B32" s="16">
        <v>0.26800000000000002</v>
      </c>
      <c r="C32" s="10">
        <v>27.7</v>
      </c>
      <c r="D32" s="10">
        <v>0.4</v>
      </c>
      <c r="E32" s="10">
        <v>32.1</v>
      </c>
      <c r="F32" s="11">
        <v>3.1</v>
      </c>
      <c r="G32" s="9">
        <v>0.23300000000000001</v>
      </c>
      <c r="H32" s="10">
        <v>32.4</v>
      </c>
      <c r="I32" s="10">
        <v>0.5</v>
      </c>
      <c r="J32" s="10">
        <v>41.2</v>
      </c>
      <c r="K32" s="11">
        <v>5.0999999999999996</v>
      </c>
      <c r="L32" s="9">
        <v>0.32700000000000001</v>
      </c>
      <c r="M32" s="10">
        <v>36.299999999999997</v>
      </c>
      <c r="N32" s="10">
        <v>0.5</v>
      </c>
      <c r="O32" s="10">
        <v>40.700000000000003</v>
      </c>
      <c r="P32" s="11">
        <v>5.3</v>
      </c>
      <c r="Q32" s="9">
        <v>0.34599999999999997</v>
      </c>
      <c r="R32" s="10">
        <v>18.600000000000001</v>
      </c>
      <c r="S32" s="10">
        <v>0.4</v>
      </c>
      <c r="T32" s="10">
        <v>33</v>
      </c>
      <c r="U32" s="12">
        <v>7.4</v>
      </c>
      <c r="V32" s="13">
        <v>0.222</v>
      </c>
      <c r="W32" s="14">
        <v>25.3</v>
      </c>
      <c r="X32" s="14">
        <v>0.4</v>
      </c>
      <c r="Y32" s="14">
        <v>24.7</v>
      </c>
      <c r="Z32" s="15">
        <v>4.4000000000000004</v>
      </c>
    </row>
    <row r="33" spans="1:26" ht="15.75" x14ac:dyDescent="0.25">
      <c r="A33" s="39" t="s">
        <v>35</v>
      </c>
      <c r="B33" s="16">
        <v>0.25600000000000001</v>
      </c>
      <c r="C33" s="10">
        <v>22.1</v>
      </c>
      <c r="D33" s="10">
        <v>0.4</v>
      </c>
      <c r="E33" s="10">
        <v>28.6</v>
      </c>
      <c r="F33" s="11">
        <v>1.1000000000000001</v>
      </c>
      <c r="G33" s="9">
        <v>0.20599999999999999</v>
      </c>
      <c r="H33" s="10">
        <v>25.8</v>
      </c>
      <c r="I33" s="10">
        <v>0.4</v>
      </c>
      <c r="J33" s="10">
        <v>28.3</v>
      </c>
      <c r="K33" s="11">
        <v>1.5</v>
      </c>
      <c r="L33" s="9">
        <v>0.22</v>
      </c>
      <c r="M33" s="10">
        <v>39.799999999999997</v>
      </c>
      <c r="N33" s="10">
        <v>0.5</v>
      </c>
      <c r="O33" s="10">
        <v>29.1</v>
      </c>
      <c r="P33" s="11">
        <v>2.1</v>
      </c>
      <c r="Q33" s="9">
        <v>0.23200000000000001</v>
      </c>
      <c r="R33" s="10">
        <v>28.3</v>
      </c>
      <c r="S33" s="10">
        <v>0.4</v>
      </c>
      <c r="T33" s="10">
        <v>46.2</v>
      </c>
      <c r="U33" s="12">
        <v>2.2000000000000002</v>
      </c>
      <c r="V33" s="13">
        <v>0.17799999999999999</v>
      </c>
      <c r="W33" s="14">
        <v>23.8</v>
      </c>
      <c r="X33" s="14">
        <v>0.6</v>
      </c>
      <c r="Y33" s="14">
        <v>28.5</v>
      </c>
      <c r="Z33" s="15">
        <v>1.4</v>
      </c>
    </row>
    <row r="34" spans="1:26" ht="15.75" x14ac:dyDescent="0.25">
      <c r="A34" s="39" t="s">
        <v>36</v>
      </c>
      <c r="B34" s="16">
        <v>0.254</v>
      </c>
      <c r="C34" s="10">
        <v>18.8</v>
      </c>
      <c r="D34" s="10">
        <v>0.6</v>
      </c>
      <c r="E34" s="10">
        <v>17.7</v>
      </c>
      <c r="F34" s="11">
        <v>1.5</v>
      </c>
      <c r="G34" s="9">
        <v>0.252</v>
      </c>
      <c r="H34" s="10">
        <v>17.399999999999999</v>
      </c>
      <c r="I34" s="10">
        <v>0.5</v>
      </c>
      <c r="J34" s="10">
        <v>15.8</v>
      </c>
      <c r="K34" s="11">
        <v>1.4</v>
      </c>
      <c r="L34" s="9">
        <v>0.25600000000000001</v>
      </c>
      <c r="M34" s="10">
        <v>18.399999999999999</v>
      </c>
      <c r="N34" s="10">
        <v>0.4</v>
      </c>
      <c r="O34" s="10">
        <v>18.3</v>
      </c>
      <c r="P34" s="11">
        <v>1.5</v>
      </c>
      <c r="Q34" s="9">
        <v>0.23799999999999999</v>
      </c>
      <c r="R34" s="10">
        <v>11.1</v>
      </c>
      <c r="S34" s="10">
        <v>0.3</v>
      </c>
      <c r="T34" s="10">
        <v>17.7</v>
      </c>
      <c r="U34" s="12">
        <v>1.7</v>
      </c>
      <c r="V34" s="13">
        <v>0.22600000000000001</v>
      </c>
      <c r="W34" s="14">
        <v>19.399999999999999</v>
      </c>
      <c r="X34" s="14">
        <v>0.4</v>
      </c>
      <c r="Y34" s="14">
        <v>59.8</v>
      </c>
      <c r="Z34" s="15">
        <v>1.3</v>
      </c>
    </row>
    <row r="35" spans="1:26" ht="15.75" x14ac:dyDescent="0.25">
      <c r="A35" s="39" t="s">
        <v>37</v>
      </c>
      <c r="B35" s="16">
        <v>0.115</v>
      </c>
      <c r="C35" s="10">
        <v>9.1</v>
      </c>
      <c r="D35" s="10">
        <v>0.3</v>
      </c>
      <c r="E35" s="10">
        <v>11.6</v>
      </c>
      <c r="F35" s="11">
        <v>1.3</v>
      </c>
      <c r="G35" s="9">
        <v>7.0999999999999994E-2</v>
      </c>
      <c r="H35" s="10">
        <v>32.1</v>
      </c>
      <c r="I35" s="10">
        <v>0.7</v>
      </c>
      <c r="J35" s="10">
        <v>9.5</v>
      </c>
      <c r="K35" s="11">
        <v>1.2</v>
      </c>
      <c r="L35" s="9"/>
      <c r="M35" s="10"/>
      <c r="N35" s="10"/>
      <c r="O35" s="10"/>
      <c r="P35" s="11"/>
      <c r="Q35" s="9"/>
      <c r="R35" s="10"/>
      <c r="S35" s="10"/>
      <c r="T35" s="10"/>
      <c r="U35" s="12"/>
      <c r="V35" s="13"/>
      <c r="W35" s="14"/>
      <c r="X35" s="14"/>
      <c r="Y35" s="14"/>
      <c r="Z35" s="15"/>
    </row>
    <row r="36" spans="1:26" ht="15.75" x14ac:dyDescent="0.25">
      <c r="A36" s="39" t="s">
        <v>38</v>
      </c>
      <c r="B36" s="16">
        <v>0.39300000000000002</v>
      </c>
      <c r="C36" s="10">
        <v>25.6</v>
      </c>
      <c r="D36" s="10">
        <v>0.6</v>
      </c>
      <c r="E36" s="10">
        <v>11.2</v>
      </c>
      <c r="F36" s="11">
        <v>3.1</v>
      </c>
      <c r="G36" s="9"/>
      <c r="H36" s="10"/>
      <c r="I36" s="10"/>
      <c r="J36" s="10"/>
      <c r="K36" s="11"/>
      <c r="L36" s="9"/>
      <c r="M36" s="10"/>
      <c r="N36" s="10"/>
      <c r="O36" s="10"/>
      <c r="P36" s="11"/>
      <c r="Q36" s="9"/>
      <c r="R36" s="10"/>
      <c r="S36" s="10"/>
      <c r="T36" s="10"/>
      <c r="U36" s="12"/>
      <c r="V36" s="13"/>
      <c r="W36" s="14"/>
      <c r="X36" s="14"/>
      <c r="Y36" s="14"/>
      <c r="Z36" s="15"/>
    </row>
    <row r="37" spans="1:26" ht="15.75" x14ac:dyDescent="0.25">
      <c r="A37" s="39" t="s">
        <v>39</v>
      </c>
      <c r="B37" s="16"/>
      <c r="C37" s="10"/>
      <c r="D37" s="10"/>
      <c r="E37" s="10"/>
      <c r="F37" s="11"/>
      <c r="G37" s="9">
        <v>7.0000000000000007E-2</v>
      </c>
      <c r="H37" s="10">
        <v>8.1</v>
      </c>
      <c r="I37" s="10">
        <v>0.2</v>
      </c>
      <c r="J37" s="10">
        <v>5.0999999999999996</v>
      </c>
      <c r="K37" s="11">
        <v>0.8</v>
      </c>
      <c r="L37" s="9">
        <v>0.122</v>
      </c>
      <c r="M37" s="10">
        <v>11.1</v>
      </c>
      <c r="N37" s="10">
        <v>0.2</v>
      </c>
      <c r="O37" s="10">
        <v>10.8</v>
      </c>
      <c r="P37" s="11">
        <v>1.8</v>
      </c>
      <c r="Q37" s="9">
        <v>0.109</v>
      </c>
      <c r="R37" s="10">
        <v>5.7</v>
      </c>
      <c r="S37" s="10">
        <v>0.1</v>
      </c>
      <c r="T37" s="10">
        <v>5.3</v>
      </c>
      <c r="U37" s="12">
        <v>0.9</v>
      </c>
      <c r="V37" s="13">
        <v>0.08</v>
      </c>
      <c r="W37" s="14">
        <v>6.1</v>
      </c>
      <c r="X37" s="14">
        <v>0.1</v>
      </c>
      <c r="Y37" s="14">
        <v>7.5</v>
      </c>
      <c r="Z37" s="15">
        <v>0.8</v>
      </c>
    </row>
    <row r="38" spans="1:26" ht="15.75" x14ac:dyDescent="0.25">
      <c r="A38" s="39" t="s">
        <v>40</v>
      </c>
      <c r="B38" s="16">
        <v>0.434</v>
      </c>
      <c r="C38" s="10">
        <v>26.5</v>
      </c>
      <c r="D38" s="10">
        <v>0.5</v>
      </c>
      <c r="E38" s="10">
        <v>45.3</v>
      </c>
      <c r="F38" s="11">
        <v>4.8</v>
      </c>
      <c r="G38" s="9">
        <v>0.36299999999999999</v>
      </c>
      <c r="H38" s="10">
        <v>28.8</v>
      </c>
      <c r="I38" s="10">
        <v>0.4</v>
      </c>
      <c r="J38" s="10">
        <v>27.5</v>
      </c>
      <c r="K38" s="11">
        <v>3.6</v>
      </c>
      <c r="L38" s="9">
        <v>0.46600000000000003</v>
      </c>
      <c r="M38" s="10">
        <v>30.3</v>
      </c>
      <c r="N38" s="10">
        <v>0.6</v>
      </c>
      <c r="O38" s="10">
        <v>35.200000000000003</v>
      </c>
      <c r="P38" s="11">
        <v>5</v>
      </c>
      <c r="Q38" s="9">
        <v>0.432</v>
      </c>
      <c r="R38" s="10">
        <v>22.3</v>
      </c>
      <c r="S38" s="10">
        <v>0.4</v>
      </c>
      <c r="T38" s="10">
        <v>36.700000000000003</v>
      </c>
      <c r="U38" s="12">
        <v>4.0999999999999996</v>
      </c>
      <c r="V38" s="13">
        <v>0.313</v>
      </c>
      <c r="W38" s="14">
        <v>31.7</v>
      </c>
      <c r="X38" s="14">
        <v>0.4</v>
      </c>
      <c r="Y38" s="14">
        <v>33.6</v>
      </c>
      <c r="Z38" s="15">
        <v>2.8</v>
      </c>
    </row>
    <row r="39" spans="1:26" ht="15.75" x14ac:dyDescent="0.25">
      <c r="A39" s="39" t="s">
        <v>41</v>
      </c>
      <c r="B39" s="16">
        <v>0.32700000000000001</v>
      </c>
      <c r="C39" s="10">
        <v>29.9</v>
      </c>
      <c r="D39" s="10">
        <v>0.5</v>
      </c>
      <c r="E39" s="10">
        <v>22.2</v>
      </c>
      <c r="F39" s="11">
        <v>1.6</v>
      </c>
      <c r="G39" s="9">
        <v>0.26500000000000001</v>
      </c>
      <c r="H39" s="10">
        <v>25.2</v>
      </c>
      <c r="I39" s="10">
        <v>0.3</v>
      </c>
      <c r="J39" s="10">
        <v>29</v>
      </c>
      <c r="K39" s="11">
        <v>1.5</v>
      </c>
      <c r="L39" s="9">
        <v>0.35</v>
      </c>
      <c r="M39" s="10">
        <v>31.9</v>
      </c>
      <c r="N39" s="10">
        <v>0.4</v>
      </c>
      <c r="O39" s="10">
        <v>32.9</v>
      </c>
      <c r="P39" s="11">
        <v>1.6</v>
      </c>
      <c r="Q39" s="9">
        <v>0.35399999999999998</v>
      </c>
      <c r="R39" s="10">
        <v>25.8</v>
      </c>
      <c r="S39" s="10">
        <v>0.3</v>
      </c>
      <c r="T39" s="10">
        <v>31</v>
      </c>
      <c r="U39" s="12">
        <v>3.5</v>
      </c>
      <c r="V39" s="13">
        <v>0.32600000000000001</v>
      </c>
      <c r="W39" s="14">
        <v>20.3</v>
      </c>
      <c r="X39" s="14">
        <v>0.3</v>
      </c>
      <c r="Y39" s="14">
        <v>22.6</v>
      </c>
      <c r="Z39" s="15">
        <v>1.9</v>
      </c>
    </row>
    <row r="40" spans="1:26" ht="15.75" x14ac:dyDescent="0.25">
      <c r="A40" s="39" t="s">
        <v>42</v>
      </c>
      <c r="B40" s="16">
        <v>0.159</v>
      </c>
      <c r="C40" s="10">
        <v>11.6</v>
      </c>
      <c r="D40" s="10">
        <v>0.3</v>
      </c>
      <c r="E40" s="10">
        <v>12.7</v>
      </c>
      <c r="F40" s="11">
        <v>1.1000000000000001</v>
      </c>
      <c r="G40" s="9">
        <v>0.16600000000000001</v>
      </c>
      <c r="H40" s="10">
        <v>33.6</v>
      </c>
      <c r="I40" s="10">
        <v>0.9</v>
      </c>
      <c r="J40" s="10">
        <v>14.7</v>
      </c>
      <c r="K40" s="11">
        <v>2.4</v>
      </c>
      <c r="L40" s="9">
        <v>0.156</v>
      </c>
      <c r="M40" s="10">
        <v>34</v>
      </c>
      <c r="N40" s="10">
        <v>0.9</v>
      </c>
      <c r="O40" s="10">
        <v>18.5</v>
      </c>
      <c r="P40" s="11">
        <v>2</v>
      </c>
      <c r="Q40" s="9">
        <v>0.126</v>
      </c>
      <c r="R40" s="10">
        <v>25.1</v>
      </c>
      <c r="S40" s="10">
        <v>0.4</v>
      </c>
      <c r="T40" s="10">
        <v>12.2</v>
      </c>
      <c r="U40" s="12">
        <v>1.7</v>
      </c>
      <c r="V40" s="13">
        <v>0.187</v>
      </c>
      <c r="W40" s="14">
        <v>18.899999999999999</v>
      </c>
      <c r="X40" s="14">
        <v>0.2</v>
      </c>
      <c r="Y40" s="14">
        <v>12.7</v>
      </c>
      <c r="Z40" s="15">
        <v>1.8</v>
      </c>
    </row>
    <row r="41" spans="1:26" ht="15.75" x14ac:dyDescent="0.25">
      <c r="A41" s="39" t="s">
        <v>43</v>
      </c>
      <c r="B41" s="16">
        <v>0.311</v>
      </c>
      <c r="C41" s="10">
        <v>33.799999999999997</v>
      </c>
      <c r="D41" s="10">
        <v>0.4</v>
      </c>
      <c r="E41" s="10">
        <v>26.9</v>
      </c>
      <c r="F41" s="11">
        <v>1.9</v>
      </c>
      <c r="G41" s="9">
        <v>0.39</v>
      </c>
      <c r="H41" s="10">
        <v>24.4</v>
      </c>
      <c r="I41" s="10">
        <v>0.3</v>
      </c>
      <c r="J41" s="10">
        <v>24.7</v>
      </c>
      <c r="K41" s="11">
        <v>2.2000000000000002</v>
      </c>
      <c r="L41" s="9">
        <v>0.38400000000000001</v>
      </c>
      <c r="M41" s="10">
        <v>27</v>
      </c>
      <c r="N41" s="10">
        <v>0.4</v>
      </c>
      <c r="O41" s="10">
        <v>27.3</v>
      </c>
      <c r="P41" s="11">
        <v>2.8</v>
      </c>
      <c r="Q41" s="9">
        <v>0.33200000000000002</v>
      </c>
      <c r="R41" s="10">
        <v>20</v>
      </c>
      <c r="S41" s="10">
        <v>0.3</v>
      </c>
      <c r="T41" s="10">
        <v>23.2</v>
      </c>
      <c r="U41" s="12">
        <v>2.6</v>
      </c>
      <c r="V41" s="13">
        <v>0.32200000000000001</v>
      </c>
      <c r="W41" s="14">
        <v>15.3</v>
      </c>
      <c r="X41" s="14">
        <v>0.2</v>
      </c>
      <c r="Y41" s="14">
        <v>16</v>
      </c>
      <c r="Z41" s="15">
        <v>2</v>
      </c>
    </row>
    <row r="42" spans="1:26" ht="15.75" x14ac:dyDescent="0.25">
      <c r="A42" s="39" t="s">
        <v>44</v>
      </c>
      <c r="B42" s="16">
        <v>0.53500000000000003</v>
      </c>
      <c r="C42" s="10">
        <v>30.5</v>
      </c>
      <c r="D42" s="10">
        <v>1.8</v>
      </c>
      <c r="E42" s="10">
        <v>17</v>
      </c>
      <c r="F42" s="11">
        <v>2</v>
      </c>
      <c r="G42" s="9"/>
      <c r="H42" s="10"/>
      <c r="I42" s="10"/>
      <c r="J42" s="10"/>
      <c r="K42" s="11"/>
      <c r="L42" s="9"/>
      <c r="M42" s="10"/>
      <c r="N42" s="10"/>
      <c r="O42" s="10"/>
      <c r="P42" s="11"/>
      <c r="Q42" s="9"/>
      <c r="R42" s="10"/>
      <c r="S42" s="10"/>
      <c r="T42" s="10"/>
      <c r="U42" s="12"/>
      <c r="V42" s="13"/>
      <c r="W42" s="14"/>
      <c r="X42" s="14"/>
      <c r="Y42" s="14"/>
      <c r="Z42" s="15"/>
    </row>
    <row r="43" spans="1:26" ht="15.75" x14ac:dyDescent="0.25">
      <c r="A43" s="39" t="s">
        <v>45</v>
      </c>
      <c r="B43" s="16">
        <v>0.33700000000000002</v>
      </c>
      <c r="C43" s="10">
        <v>20.9</v>
      </c>
      <c r="D43" s="10">
        <v>0.3</v>
      </c>
      <c r="E43" s="10">
        <v>17.100000000000001</v>
      </c>
      <c r="F43" s="11">
        <v>1.4</v>
      </c>
      <c r="G43" s="9"/>
      <c r="H43" s="10"/>
      <c r="I43" s="10"/>
      <c r="J43" s="10"/>
      <c r="K43" s="11"/>
      <c r="L43" s="9"/>
      <c r="M43" s="10"/>
      <c r="N43" s="10"/>
      <c r="O43" s="10"/>
      <c r="P43" s="11"/>
      <c r="Q43" s="9"/>
      <c r="R43" s="10"/>
      <c r="S43" s="10"/>
      <c r="T43" s="10"/>
      <c r="U43" s="12"/>
      <c r="V43" s="13"/>
      <c r="W43" s="14"/>
      <c r="X43" s="14"/>
      <c r="Y43" s="14"/>
      <c r="Z43" s="15"/>
    </row>
    <row r="44" spans="1:26" ht="15.75" x14ac:dyDescent="0.25">
      <c r="A44" s="39" t="s">
        <v>46</v>
      </c>
      <c r="B44" s="16"/>
      <c r="C44" s="10"/>
      <c r="D44" s="10"/>
      <c r="E44" s="10"/>
      <c r="F44" s="11"/>
      <c r="G44" s="9">
        <v>0.14199999999999999</v>
      </c>
      <c r="H44" s="10">
        <v>17.899999999999999</v>
      </c>
      <c r="I44" s="10">
        <v>0.3</v>
      </c>
      <c r="J44" s="10">
        <v>12.3</v>
      </c>
      <c r="K44" s="11">
        <v>1.3</v>
      </c>
      <c r="L44" s="9">
        <v>0.13500000000000001</v>
      </c>
      <c r="M44" s="10">
        <v>18.8</v>
      </c>
      <c r="N44" s="10">
        <v>0.2</v>
      </c>
      <c r="O44" s="10">
        <v>14.5</v>
      </c>
      <c r="P44" s="11">
        <v>0.9</v>
      </c>
      <c r="Q44" s="9">
        <v>0.17499999999999999</v>
      </c>
      <c r="R44" s="10">
        <v>17.399999999999999</v>
      </c>
      <c r="S44" s="10">
        <v>0.3</v>
      </c>
      <c r="T44" s="10">
        <v>15.2</v>
      </c>
      <c r="U44" s="12">
        <v>1.9</v>
      </c>
      <c r="V44" s="13">
        <v>0.152</v>
      </c>
      <c r="W44" s="14">
        <v>25</v>
      </c>
      <c r="X44" s="14">
        <v>0.3</v>
      </c>
      <c r="Y44" s="14">
        <v>12.1</v>
      </c>
      <c r="Z44" s="15">
        <v>1.6</v>
      </c>
    </row>
    <row r="45" spans="1:26" ht="15.75" x14ac:dyDescent="0.25">
      <c r="A45" s="39" t="s">
        <v>47</v>
      </c>
      <c r="B45" s="16">
        <v>0.127</v>
      </c>
      <c r="C45" s="10">
        <v>23.5</v>
      </c>
      <c r="D45" s="10">
        <v>0.3</v>
      </c>
      <c r="E45" s="10">
        <v>92.2</v>
      </c>
      <c r="F45" s="11">
        <v>1</v>
      </c>
      <c r="G45" s="9">
        <v>0.13300000000000001</v>
      </c>
      <c r="H45" s="10">
        <v>32.799999999999997</v>
      </c>
      <c r="I45" s="10">
        <v>0.3</v>
      </c>
      <c r="J45" s="10">
        <v>60.5</v>
      </c>
      <c r="K45" s="11">
        <v>1.5</v>
      </c>
      <c r="L45" s="9">
        <v>0.17699999999999999</v>
      </c>
      <c r="M45" s="10">
        <v>30</v>
      </c>
      <c r="N45" s="10">
        <v>0.3</v>
      </c>
      <c r="O45" s="10">
        <v>55</v>
      </c>
      <c r="P45" s="11">
        <v>1.2</v>
      </c>
      <c r="Q45" s="9">
        <v>0.14299999999999999</v>
      </c>
      <c r="R45" s="10">
        <v>34.299999999999997</v>
      </c>
      <c r="S45" s="10">
        <v>0.4</v>
      </c>
      <c r="T45" s="10">
        <v>123.4</v>
      </c>
      <c r="U45" s="12">
        <v>1.2</v>
      </c>
      <c r="V45" s="13">
        <v>0.14699999999999999</v>
      </c>
      <c r="W45" s="14">
        <v>25.9</v>
      </c>
      <c r="X45" s="14">
        <v>0.3</v>
      </c>
      <c r="Y45" s="14">
        <v>71.599999999999994</v>
      </c>
      <c r="Z45" s="15">
        <v>1.3</v>
      </c>
    </row>
    <row r="46" spans="1:26" ht="15.75" x14ac:dyDescent="0.25">
      <c r="A46" s="39" t="s">
        <v>48</v>
      </c>
      <c r="B46" s="16">
        <v>0.189</v>
      </c>
      <c r="C46" s="10">
        <v>25.4</v>
      </c>
      <c r="D46" s="10">
        <v>0.6</v>
      </c>
      <c r="E46" s="10">
        <v>17.100000000000001</v>
      </c>
      <c r="F46" s="11">
        <v>1.7</v>
      </c>
      <c r="G46" s="9">
        <v>0.14299999999999999</v>
      </c>
      <c r="H46" s="10">
        <v>23.8</v>
      </c>
      <c r="I46" s="10">
        <v>0.5</v>
      </c>
      <c r="J46" s="10">
        <v>14.2</v>
      </c>
      <c r="K46" s="11">
        <v>1.4</v>
      </c>
      <c r="L46" s="9">
        <v>0.124</v>
      </c>
      <c r="M46" s="10">
        <v>16.2</v>
      </c>
      <c r="N46" s="10">
        <v>0.3</v>
      </c>
      <c r="O46" s="10">
        <v>14.9</v>
      </c>
      <c r="P46" s="11">
        <v>1</v>
      </c>
      <c r="Q46" s="9">
        <v>0.22700000000000001</v>
      </c>
      <c r="R46" s="10">
        <v>27.3</v>
      </c>
      <c r="S46" s="10">
        <v>1.8</v>
      </c>
      <c r="T46" s="10">
        <v>18.5</v>
      </c>
      <c r="U46" s="12">
        <v>1.9</v>
      </c>
      <c r="V46" s="13">
        <v>0.13600000000000001</v>
      </c>
      <c r="W46" s="14">
        <v>20.100000000000001</v>
      </c>
      <c r="X46" s="14">
        <v>0.3</v>
      </c>
      <c r="Y46" s="14">
        <v>13.2</v>
      </c>
      <c r="Z46" s="15">
        <v>1.1000000000000001</v>
      </c>
    </row>
    <row r="47" spans="1:26" ht="15.75" x14ac:dyDescent="0.25">
      <c r="A47" s="39" t="s">
        <v>49</v>
      </c>
      <c r="B47" s="16">
        <v>0.157</v>
      </c>
      <c r="C47" s="10">
        <v>15.3</v>
      </c>
      <c r="D47" s="10">
        <v>3.1</v>
      </c>
      <c r="E47" s="10">
        <v>7.3</v>
      </c>
      <c r="F47" s="11">
        <v>1.4</v>
      </c>
      <c r="G47" s="9">
        <v>0.13</v>
      </c>
      <c r="H47" s="10">
        <v>12.7</v>
      </c>
      <c r="I47" s="10">
        <v>0.2</v>
      </c>
      <c r="J47" s="10">
        <v>6</v>
      </c>
      <c r="K47" s="11">
        <v>1</v>
      </c>
      <c r="L47" s="9">
        <v>0.13100000000000001</v>
      </c>
      <c r="M47" s="10">
        <v>15.8</v>
      </c>
      <c r="N47" s="10">
        <v>0.3</v>
      </c>
      <c r="O47" s="10">
        <v>7.5</v>
      </c>
      <c r="P47" s="11">
        <v>1</v>
      </c>
      <c r="Q47" s="9">
        <v>0.14799999999999999</v>
      </c>
      <c r="R47" s="10">
        <v>15.9</v>
      </c>
      <c r="S47" s="10">
        <v>0.2</v>
      </c>
      <c r="T47" s="10">
        <v>9.8000000000000007</v>
      </c>
      <c r="U47" s="12">
        <v>1.3</v>
      </c>
      <c r="V47" s="13">
        <v>0.155</v>
      </c>
      <c r="W47" s="14">
        <v>11.7</v>
      </c>
      <c r="X47" s="14">
        <v>0.2</v>
      </c>
      <c r="Y47" s="14">
        <v>7.1</v>
      </c>
      <c r="Z47" s="15">
        <v>1</v>
      </c>
    </row>
    <row r="48" spans="1:26" ht="15.75" x14ac:dyDescent="0.25">
      <c r="A48" s="39" t="s">
        <v>50</v>
      </c>
      <c r="B48" s="16">
        <v>0.192</v>
      </c>
      <c r="C48" s="10">
        <v>19.7</v>
      </c>
      <c r="D48" s="10">
        <v>0.5</v>
      </c>
      <c r="E48" s="10">
        <v>14</v>
      </c>
      <c r="F48" s="11">
        <v>1.5</v>
      </c>
      <c r="G48" s="9">
        <v>0.109</v>
      </c>
      <c r="H48" s="10">
        <v>25.3</v>
      </c>
      <c r="I48" s="10">
        <v>0.4</v>
      </c>
      <c r="J48" s="10">
        <v>12.9</v>
      </c>
      <c r="K48" s="11">
        <v>1.3</v>
      </c>
      <c r="L48" s="9">
        <v>0.115</v>
      </c>
      <c r="M48" s="10">
        <v>29.1</v>
      </c>
      <c r="N48" s="10">
        <v>0.3</v>
      </c>
      <c r="O48" s="10">
        <v>13.7</v>
      </c>
      <c r="P48" s="11">
        <v>1.3</v>
      </c>
      <c r="Q48" s="9">
        <v>0.127</v>
      </c>
      <c r="R48" s="10">
        <v>39.700000000000003</v>
      </c>
      <c r="S48" s="10">
        <v>0.9</v>
      </c>
      <c r="T48" s="10">
        <v>12.9</v>
      </c>
      <c r="U48" s="12">
        <v>3</v>
      </c>
      <c r="V48" s="13">
        <v>0.126</v>
      </c>
      <c r="W48" s="14">
        <v>25.3</v>
      </c>
      <c r="X48" s="14">
        <v>0.3</v>
      </c>
      <c r="Y48" s="14">
        <v>10</v>
      </c>
      <c r="Z48" s="15">
        <v>1.1000000000000001</v>
      </c>
    </row>
    <row r="49" spans="1:26" ht="15.75" x14ac:dyDescent="0.25">
      <c r="A49" s="39" t="s">
        <v>51</v>
      </c>
      <c r="B49" s="16">
        <v>0.159</v>
      </c>
      <c r="C49" s="10">
        <v>36.6</v>
      </c>
      <c r="D49" s="10">
        <v>0.7</v>
      </c>
      <c r="E49" s="10">
        <v>9.6</v>
      </c>
      <c r="F49" s="11">
        <v>1.3</v>
      </c>
      <c r="G49" s="9">
        <v>0.129</v>
      </c>
      <c r="H49" s="10">
        <v>52</v>
      </c>
      <c r="I49" s="10">
        <v>1</v>
      </c>
      <c r="J49" s="10">
        <v>14.2</v>
      </c>
      <c r="K49" s="11">
        <v>3.1</v>
      </c>
      <c r="L49" s="9">
        <v>0.13300000000000001</v>
      </c>
      <c r="M49" s="10">
        <v>36.4</v>
      </c>
      <c r="N49" s="10">
        <v>0.7</v>
      </c>
      <c r="O49" s="10">
        <v>12.5</v>
      </c>
      <c r="P49" s="11">
        <v>1.4</v>
      </c>
      <c r="Q49" s="9">
        <v>0.129</v>
      </c>
      <c r="R49" s="10">
        <v>24.7</v>
      </c>
      <c r="S49" s="10">
        <v>0.4</v>
      </c>
      <c r="T49" s="10">
        <v>13.5</v>
      </c>
      <c r="U49" s="12">
        <v>2.1</v>
      </c>
      <c r="V49" s="13">
        <v>0.157</v>
      </c>
      <c r="W49" s="14">
        <v>56.9</v>
      </c>
      <c r="X49" s="14">
        <v>1</v>
      </c>
      <c r="Y49" s="14">
        <v>53.4</v>
      </c>
      <c r="Z49" s="15">
        <v>1.4</v>
      </c>
    </row>
    <row r="50" spans="1:26" ht="15.75" x14ac:dyDescent="0.25">
      <c r="A50" s="39" t="s">
        <v>52</v>
      </c>
      <c r="B50" s="16">
        <v>7.9000000000000001E-2</v>
      </c>
      <c r="C50" s="10">
        <v>20.9</v>
      </c>
      <c r="D50" s="10">
        <v>0.5</v>
      </c>
      <c r="E50" s="10">
        <v>5.5</v>
      </c>
      <c r="F50" s="11">
        <v>0.8</v>
      </c>
      <c r="G50" s="9">
        <v>9.0999999999999998E-2</v>
      </c>
      <c r="H50" s="10">
        <v>19</v>
      </c>
      <c r="I50" s="10">
        <v>0.4</v>
      </c>
      <c r="J50" s="10">
        <v>6.5</v>
      </c>
      <c r="K50" s="11">
        <v>1.5</v>
      </c>
      <c r="L50" s="9">
        <v>0.17199999999999999</v>
      </c>
      <c r="M50" s="10">
        <v>23.1</v>
      </c>
      <c r="N50" s="10">
        <v>0.3</v>
      </c>
      <c r="O50" s="10">
        <v>8.6999999999999993</v>
      </c>
      <c r="P50" s="11">
        <v>1.2</v>
      </c>
      <c r="Q50" s="9">
        <v>8.6999999999999994E-2</v>
      </c>
      <c r="R50" s="10">
        <v>21.2</v>
      </c>
      <c r="S50" s="10">
        <v>0.4</v>
      </c>
      <c r="T50" s="10">
        <v>6.7</v>
      </c>
      <c r="U50" s="12">
        <v>1.5</v>
      </c>
      <c r="V50" s="13"/>
      <c r="W50" s="14"/>
      <c r="X50" s="14"/>
      <c r="Y50" s="14"/>
      <c r="Z50" s="15"/>
    </row>
    <row r="51" spans="1:26" ht="16.5" thickBot="1" x14ac:dyDescent="0.3">
      <c r="A51" s="40" t="s">
        <v>53</v>
      </c>
      <c r="B51" s="17">
        <v>7.2999999999999995E-2</v>
      </c>
      <c r="C51" s="18">
        <v>55.4</v>
      </c>
      <c r="D51" s="18">
        <v>2</v>
      </c>
      <c r="E51" s="18">
        <v>16.899999999999999</v>
      </c>
      <c r="F51" s="19">
        <v>1</v>
      </c>
      <c r="G51" s="20">
        <v>9.9000000000000005E-2</v>
      </c>
      <c r="H51" s="18">
        <v>77</v>
      </c>
      <c r="I51" s="18">
        <v>2.4</v>
      </c>
      <c r="J51" s="18">
        <v>20.2</v>
      </c>
      <c r="K51" s="19">
        <v>1.7</v>
      </c>
      <c r="L51" s="20">
        <v>8.3000000000000004E-2</v>
      </c>
      <c r="M51" s="18">
        <v>45.4</v>
      </c>
      <c r="N51" s="18">
        <v>1.3</v>
      </c>
      <c r="O51" s="18">
        <v>10.9</v>
      </c>
      <c r="P51" s="19">
        <v>1</v>
      </c>
      <c r="Q51" s="20">
        <v>8.7999999999999995E-2</v>
      </c>
      <c r="R51" s="18">
        <v>56.6</v>
      </c>
      <c r="S51" s="18">
        <v>1.1000000000000001</v>
      </c>
      <c r="T51" s="18">
        <v>11.4</v>
      </c>
      <c r="U51" s="21">
        <v>1.4</v>
      </c>
      <c r="V51" s="22">
        <v>8.3000000000000004E-2</v>
      </c>
      <c r="W51" s="23">
        <v>81.8</v>
      </c>
      <c r="X51" s="23">
        <v>1.4</v>
      </c>
      <c r="Y51" s="23">
        <v>9.1</v>
      </c>
      <c r="Z51" s="24">
        <v>1</v>
      </c>
    </row>
    <row r="52" spans="1:26" ht="15.75" thickBot="1" x14ac:dyDescent="0.3"/>
    <row r="53" spans="1:26" ht="15.75" x14ac:dyDescent="0.25">
      <c r="A53" s="25" t="s">
        <v>54</v>
      </c>
      <c r="B53" s="26">
        <f>COUNT(B5:B51)</f>
        <v>43</v>
      </c>
      <c r="C53" s="27">
        <f t="shared" ref="C53:Z53" si="0">COUNT(C5:C51)</f>
        <v>43</v>
      </c>
      <c r="D53" s="27">
        <f t="shared" si="0"/>
        <v>43</v>
      </c>
      <c r="E53" s="27">
        <f t="shared" si="0"/>
        <v>43</v>
      </c>
      <c r="F53" s="28">
        <f t="shared" si="0"/>
        <v>43</v>
      </c>
      <c r="G53" s="26">
        <f t="shared" si="0"/>
        <v>41</v>
      </c>
      <c r="H53" s="27">
        <f t="shared" si="0"/>
        <v>41</v>
      </c>
      <c r="I53" s="27">
        <f t="shared" si="0"/>
        <v>41</v>
      </c>
      <c r="J53" s="27">
        <f t="shared" si="0"/>
        <v>41</v>
      </c>
      <c r="K53" s="28">
        <f t="shared" si="0"/>
        <v>41</v>
      </c>
      <c r="L53" s="26">
        <f t="shared" si="0"/>
        <v>40</v>
      </c>
      <c r="M53" s="27">
        <f t="shared" si="0"/>
        <v>40</v>
      </c>
      <c r="N53" s="27">
        <f t="shared" si="0"/>
        <v>40</v>
      </c>
      <c r="O53" s="27">
        <f t="shared" si="0"/>
        <v>40</v>
      </c>
      <c r="P53" s="28">
        <f t="shared" si="0"/>
        <v>40</v>
      </c>
      <c r="Q53" s="26">
        <f t="shared" si="0"/>
        <v>40</v>
      </c>
      <c r="R53" s="27">
        <f t="shared" si="0"/>
        <v>40</v>
      </c>
      <c r="S53" s="27">
        <f t="shared" si="0"/>
        <v>40</v>
      </c>
      <c r="T53" s="27">
        <f t="shared" si="0"/>
        <v>40</v>
      </c>
      <c r="U53" s="28">
        <f t="shared" si="0"/>
        <v>40</v>
      </c>
      <c r="V53" s="29">
        <f t="shared" si="0"/>
        <v>39</v>
      </c>
      <c r="W53" s="27">
        <f t="shared" si="0"/>
        <v>39</v>
      </c>
      <c r="X53" s="27">
        <f t="shared" si="0"/>
        <v>39</v>
      </c>
      <c r="Y53" s="27">
        <f t="shared" si="0"/>
        <v>39</v>
      </c>
      <c r="Z53" s="28">
        <f t="shared" si="0"/>
        <v>39</v>
      </c>
    </row>
    <row r="54" spans="1:26" ht="15.75" x14ac:dyDescent="0.25">
      <c r="A54" s="30" t="s">
        <v>55</v>
      </c>
      <c r="B54" s="13">
        <f>MEDIAN(B5:B51)</f>
        <v>0.16200000000000001</v>
      </c>
      <c r="C54" s="31">
        <f t="shared" ref="C54:Z54" si="1">MEDIAN(C5:C51)</f>
        <v>20.9</v>
      </c>
      <c r="D54" s="31">
        <f t="shared" si="1"/>
        <v>0.3</v>
      </c>
      <c r="E54" s="31">
        <f t="shared" si="1"/>
        <v>22</v>
      </c>
      <c r="F54" s="32">
        <f t="shared" si="1"/>
        <v>1.2</v>
      </c>
      <c r="G54" s="13">
        <f t="shared" si="1"/>
        <v>0.14299999999999999</v>
      </c>
      <c r="H54" s="31">
        <f t="shared" si="1"/>
        <v>23.4</v>
      </c>
      <c r="I54" s="31">
        <f t="shared" si="1"/>
        <v>0.3</v>
      </c>
      <c r="J54" s="31">
        <f t="shared" si="1"/>
        <v>20.2</v>
      </c>
      <c r="K54" s="32">
        <f t="shared" si="1"/>
        <v>1.4</v>
      </c>
      <c r="L54" s="13">
        <f t="shared" si="1"/>
        <v>0.1605</v>
      </c>
      <c r="M54" s="31">
        <f t="shared" si="1"/>
        <v>20.75</v>
      </c>
      <c r="N54" s="31">
        <f t="shared" si="1"/>
        <v>0.3</v>
      </c>
      <c r="O54" s="31">
        <f t="shared" si="1"/>
        <v>22.05</v>
      </c>
      <c r="P54" s="32">
        <f t="shared" si="1"/>
        <v>1.4</v>
      </c>
      <c r="Q54" s="13">
        <f t="shared" si="1"/>
        <v>0.14699999999999999</v>
      </c>
      <c r="R54" s="31">
        <f t="shared" si="1"/>
        <v>20.6</v>
      </c>
      <c r="S54" s="31">
        <f t="shared" si="1"/>
        <v>0.3</v>
      </c>
      <c r="T54" s="31">
        <f t="shared" si="1"/>
        <v>22.65</v>
      </c>
      <c r="U54" s="32">
        <f t="shared" si="1"/>
        <v>1.4</v>
      </c>
      <c r="V54" s="33">
        <f t="shared" si="1"/>
        <v>0.152</v>
      </c>
      <c r="W54" s="31">
        <f t="shared" si="1"/>
        <v>19.899999999999999</v>
      </c>
      <c r="X54" s="31">
        <f t="shared" si="1"/>
        <v>0.3</v>
      </c>
      <c r="Y54" s="31">
        <f t="shared" si="1"/>
        <v>22.6</v>
      </c>
      <c r="Z54" s="32">
        <f t="shared" si="1"/>
        <v>1.1000000000000001</v>
      </c>
    </row>
    <row r="55" spans="1:26" ht="15.75" x14ac:dyDescent="0.25">
      <c r="A55" s="30" t="s">
        <v>56</v>
      </c>
      <c r="B55" s="13">
        <f>MAX(B5:B51)</f>
        <v>0.53500000000000003</v>
      </c>
      <c r="C55" s="31">
        <f t="shared" ref="C55:Z55" si="2">MAX(C5:C51)</f>
        <v>109.1</v>
      </c>
      <c r="D55" s="31">
        <f t="shared" si="2"/>
        <v>3.1</v>
      </c>
      <c r="E55" s="31">
        <f t="shared" si="2"/>
        <v>258.7</v>
      </c>
      <c r="F55" s="32">
        <f t="shared" si="2"/>
        <v>12.3</v>
      </c>
      <c r="G55" s="13">
        <f t="shared" si="2"/>
        <v>0.39</v>
      </c>
      <c r="H55" s="31">
        <f t="shared" si="2"/>
        <v>178.8</v>
      </c>
      <c r="I55" s="31">
        <f t="shared" si="2"/>
        <v>3.2</v>
      </c>
      <c r="J55" s="31">
        <f t="shared" si="2"/>
        <v>210.8</v>
      </c>
      <c r="K55" s="32">
        <f t="shared" si="2"/>
        <v>7.3</v>
      </c>
      <c r="L55" s="13">
        <f t="shared" si="2"/>
        <v>0.46600000000000003</v>
      </c>
      <c r="M55" s="31">
        <f t="shared" si="2"/>
        <v>203.1</v>
      </c>
      <c r="N55" s="31">
        <f t="shared" si="2"/>
        <v>5.2</v>
      </c>
      <c r="O55" s="31">
        <f t="shared" si="2"/>
        <v>646.20000000000005</v>
      </c>
      <c r="P55" s="32">
        <f t="shared" si="2"/>
        <v>8.8000000000000007</v>
      </c>
      <c r="Q55" s="13">
        <f t="shared" si="2"/>
        <v>0.432</v>
      </c>
      <c r="R55" s="31">
        <f t="shared" si="2"/>
        <v>131.6</v>
      </c>
      <c r="S55" s="31">
        <f t="shared" si="2"/>
        <v>7.5</v>
      </c>
      <c r="T55" s="31">
        <f t="shared" si="2"/>
        <v>556.1</v>
      </c>
      <c r="U55" s="32">
        <f t="shared" si="2"/>
        <v>7.4</v>
      </c>
      <c r="V55" s="33">
        <f t="shared" si="2"/>
        <v>0.41799999999999998</v>
      </c>
      <c r="W55" s="31">
        <f t="shared" si="2"/>
        <v>196</v>
      </c>
      <c r="X55" s="31">
        <f t="shared" si="2"/>
        <v>5.0999999999999996</v>
      </c>
      <c r="Y55" s="31">
        <f t="shared" si="2"/>
        <v>335.6</v>
      </c>
      <c r="Z55" s="32">
        <f t="shared" si="2"/>
        <v>10.7</v>
      </c>
    </row>
    <row r="56" spans="1:26" ht="16.5" thickBot="1" x14ac:dyDescent="0.3">
      <c r="A56" s="43" t="s">
        <v>57</v>
      </c>
      <c r="B56" s="44">
        <f>_xlfn.PERCENTILE.INC(B5:B51,0.95)</f>
        <v>0.39240000000000003</v>
      </c>
      <c r="C56" s="45">
        <f t="shared" ref="C56:Z56" si="3">_xlfn.PERCENTILE.INC(C5:C51,0.95)</f>
        <v>54.389999999999986</v>
      </c>
      <c r="D56" s="45">
        <f t="shared" si="3"/>
        <v>1.9899999999999998</v>
      </c>
      <c r="E56" s="45">
        <f t="shared" si="3"/>
        <v>107.65999999999998</v>
      </c>
      <c r="F56" s="46">
        <f t="shared" si="3"/>
        <v>4.5399999999999974</v>
      </c>
      <c r="G56" s="44">
        <f t="shared" si="3"/>
        <v>0.35599999999999998</v>
      </c>
      <c r="H56" s="45">
        <f t="shared" si="3"/>
        <v>87</v>
      </c>
      <c r="I56" s="45">
        <f t="shared" si="3"/>
        <v>2.4</v>
      </c>
      <c r="J56" s="45">
        <f t="shared" si="3"/>
        <v>103.2</v>
      </c>
      <c r="K56" s="46">
        <f t="shared" si="3"/>
        <v>4.0999999999999996</v>
      </c>
      <c r="L56" s="44">
        <f t="shared" si="3"/>
        <v>0.38559999999999994</v>
      </c>
      <c r="M56" s="45">
        <f t="shared" si="3"/>
        <v>91.084999999999866</v>
      </c>
      <c r="N56" s="45">
        <f t="shared" si="3"/>
        <v>1.3249999999999986</v>
      </c>
      <c r="O56" s="45">
        <f t="shared" si="3"/>
        <v>135.36999999999983</v>
      </c>
      <c r="P56" s="46">
        <f t="shared" si="3"/>
        <v>5.3199999999999985</v>
      </c>
      <c r="Q56" s="44">
        <f t="shared" si="3"/>
        <v>0.35114999999999996</v>
      </c>
      <c r="R56" s="45">
        <f t="shared" si="3"/>
        <v>58.514999999999986</v>
      </c>
      <c r="S56" s="45">
        <f t="shared" si="3"/>
        <v>1.5149999999999992</v>
      </c>
      <c r="T56" s="45">
        <f t="shared" si="3"/>
        <v>147.9349999999998</v>
      </c>
      <c r="U56" s="46">
        <f t="shared" si="3"/>
        <v>5.7499999999999973</v>
      </c>
      <c r="V56" s="47">
        <f t="shared" si="3"/>
        <v>0.32240000000000002</v>
      </c>
      <c r="W56" s="45">
        <f t="shared" si="3"/>
        <v>91.260000000000133</v>
      </c>
      <c r="X56" s="45">
        <f t="shared" si="3"/>
        <v>1.6000000000000014</v>
      </c>
      <c r="Y56" s="45">
        <f t="shared" si="3"/>
        <v>112.92000000000003</v>
      </c>
      <c r="Z56" s="46">
        <f t="shared" si="3"/>
        <v>4.4800000000000013</v>
      </c>
    </row>
    <row r="57" spans="1:26" s="42" customFormat="1" ht="42.75" customHeight="1" x14ac:dyDescent="0.25">
      <c r="A57" s="52" t="s">
        <v>58</v>
      </c>
      <c r="B57" s="53">
        <f>COUNTIF(B5:B51,"&gt;0,35")</f>
        <v>5</v>
      </c>
      <c r="C57" s="48">
        <f>COUNTIF(C5:C51,"&gt;100")</f>
        <v>1</v>
      </c>
      <c r="D57" s="48">
        <f>COUNTIF(D5:D51,"&gt;2")</f>
        <v>2</v>
      </c>
      <c r="E57" s="48">
        <f>COUNTIF(E5:E51,"&gt;15")</f>
        <v>31</v>
      </c>
      <c r="F57" s="49">
        <f>COUNTIF(F5:F51,"&gt;4")</f>
        <v>3</v>
      </c>
      <c r="G57" s="53">
        <f t="shared" ref="G57" si="4">COUNTIF(G5:G51,"&gt;0,35")</f>
        <v>3</v>
      </c>
      <c r="H57" s="48">
        <f t="shared" ref="H57" si="5">COUNTIF(H5:H51,"&gt;100")</f>
        <v>2</v>
      </c>
      <c r="I57" s="48">
        <f t="shared" ref="I57" si="6">COUNTIF(I5:I51,"&gt;2")</f>
        <v>3</v>
      </c>
      <c r="J57" s="48">
        <f t="shared" ref="J57" si="7">COUNTIF(J5:J51,"&gt;15")</f>
        <v>28</v>
      </c>
      <c r="K57" s="49">
        <f t="shared" ref="K57" si="8">COUNTIF(K5:K51,"&gt;4")</f>
        <v>3</v>
      </c>
      <c r="L57" s="53">
        <f t="shared" ref="L57" si="9">COUNTIF(L5:L51,"&gt;0,35")</f>
        <v>3</v>
      </c>
      <c r="M57" s="48">
        <f t="shared" ref="M57" si="10">COUNTIF(M5:M51,"&gt;100")</f>
        <v>2</v>
      </c>
      <c r="N57" s="48">
        <f t="shared" ref="N57" si="11">COUNTIF(N5:N51,"&gt;2")</f>
        <v>1</v>
      </c>
      <c r="O57" s="48">
        <f t="shared" ref="O57" si="12">COUNTIF(O5:O51,"&gt;15")</f>
        <v>29</v>
      </c>
      <c r="P57" s="49">
        <f t="shared" ref="P57" si="13">COUNTIF(P5:P51,"&gt;4")</f>
        <v>4</v>
      </c>
      <c r="Q57" s="53">
        <f t="shared" ref="Q57" si="14">COUNTIF(Q5:Q51,"&gt;0,35")</f>
        <v>3</v>
      </c>
      <c r="R57" s="48">
        <f t="shared" ref="R57" si="15">COUNTIF(R5:R51,"&gt;100")</f>
        <v>1</v>
      </c>
      <c r="S57" s="48">
        <f t="shared" ref="S57" si="16">COUNTIF(S5:S51,"&gt;2")</f>
        <v>1</v>
      </c>
      <c r="T57" s="48">
        <f t="shared" ref="T57" si="17">COUNTIF(T5:T51,"&gt;15")</f>
        <v>28</v>
      </c>
      <c r="U57" s="49">
        <f t="shared" ref="U57" si="18">COUNTIF(U5:U51,"&gt;4")</f>
        <v>4</v>
      </c>
      <c r="V57" s="53">
        <f t="shared" ref="V57" si="19">COUNTIF(V5:V51,"&gt;0,35")</f>
        <v>1</v>
      </c>
      <c r="W57" s="48">
        <f t="shared" ref="W57" si="20">COUNTIF(W5:W51,"&gt;100")</f>
        <v>2</v>
      </c>
      <c r="X57" s="48">
        <f t="shared" ref="X57" si="21">COUNTIF(X5:X51,"&gt;2")</f>
        <v>2</v>
      </c>
      <c r="Y57" s="48">
        <f t="shared" ref="Y57" si="22">COUNTIF(Y5:Y51,"&gt;15")</f>
        <v>27</v>
      </c>
      <c r="Z57" s="49">
        <f t="shared" ref="Z57" si="23">COUNTIF(Z5:Z51,"&gt;4")</f>
        <v>3</v>
      </c>
    </row>
    <row r="58" spans="1:26" s="42" customFormat="1" ht="42.75" customHeight="1" thickBot="1" x14ac:dyDescent="0.3">
      <c r="A58" s="41" t="s">
        <v>62</v>
      </c>
      <c r="B58" s="54">
        <f>B57/B53</f>
        <v>0.11627906976744186</v>
      </c>
      <c r="C58" s="50">
        <f t="shared" ref="C58:Z58" si="24">C57/C53</f>
        <v>2.3255813953488372E-2</v>
      </c>
      <c r="D58" s="50">
        <f t="shared" si="24"/>
        <v>4.6511627906976744E-2</v>
      </c>
      <c r="E58" s="50">
        <f t="shared" si="24"/>
        <v>0.72093023255813948</v>
      </c>
      <c r="F58" s="51">
        <f t="shared" si="24"/>
        <v>6.9767441860465115E-2</v>
      </c>
      <c r="G58" s="54">
        <f t="shared" si="24"/>
        <v>7.3170731707317069E-2</v>
      </c>
      <c r="H58" s="50">
        <f t="shared" si="24"/>
        <v>4.878048780487805E-2</v>
      </c>
      <c r="I58" s="50">
        <f t="shared" si="24"/>
        <v>7.3170731707317069E-2</v>
      </c>
      <c r="J58" s="50">
        <f t="shared" si="24"/>
        <v>0.68292682926829273</v>
      </c>
      <c r="K58" s="51">
        <f t="shared" si="24"/>
        <v>7.3170731707317069E-2</v>
      </c>
      <c r="L58" s="54">
        <f t="shared" si="24"/>
        <v>7.4999999999999997E-2</v>
      </c>
      <c r="M58" s="50">
        <f t="shared" si="24"/>
        <v>0.05</v>
      </c>
      <c r="N58" s="50">
        <f t="shared" si="24"/>
        <v>2.5000000000000001E-2</v>
      </c>
      <c r="O58" s="50">
        <f t="shared" si="24"/>
        <v>0.72499999999999998</v>
      </c>
      <c r="P58" s="51">
        <f t="shared" si="24"/>
        <v>0.1</v>
      </c>
      <c r="Q58" s="54">
        <f t="shared" si="24"/>
        <v>7.4999999999999997E-2</v>
      </c>
      <c r="R58" s="50">
        <f t="shared" si="24"/>
        <v>2.5000000000000001E-2</v>
      </c>
      <c r="S58" s="50">
        <f t="shared" si="24"/>
        <v>2.5000000000000001E-2</v>
      </c>
      <c r="T58" s="50">
        <f t="shared" si="24"/>
        <v>0.7</v>
      </c>
      <c r="U58" s="51">
        <f t="shared" si="24"/>
        <v>0.1</v>
      </c>
      <c r="V58" s="54">
        <f t="shared" si="24"/>
        <v>2.564102564102564E-2</v>
      </c>
      <c r="W58" s="50">
        <f t="shared" si="24"/>
        <v>5.128205128205128E-2</v>
      </c>
      <c r="X58" s="50">
        <f t="shared" si="24"/>
        <v>5.128205128205128E-2</v>
      </c>
      <c r="Y58" s="50">
        <f t="shared" si="24"/>
        <v>0.69230769230769229</v>
      </c>
      <c r="Z58" s="51">
        <f t="shared" si="24"/>
        <v>7.6923076923076927E-2</v>
      </c>
    </row>
    <row r="59" spans="1:26" ht="15.75" x14ac:dyDescent="0.25">
      <c r="A59" s="34" t="s">
        <v>59</v>
      </c>
    </row>
    <row r="60" spans="1:26" ht="15.75" x14ac:dyDescent="0.25">
      <c r="A60" s="35" t="s">
        <v>60</v>
      </c>
    </row>
    <row r="61" spans="1:26" ht="15.75" x14ac:dyDescent="0.25">
      <c r="A61" s="35" t="s">
        <v>61</v>
      </c>
    </row>
    <row r="62" spans="1:26" ht="15.75" x14ac:dyDescent="0.25">
      <c r="A62" s="35"/>
    </row>
    <row r="63" spans="1:26" ht="15.75" x14ac:dyDescent="0.25">
      <c r="A63" s="35"/>
    </row>
    <row r="64" spans="1:26" ht="15.75" x14ac:dyDescent="0.25">
      <c r="A64" s="35"/>
    </row>
  </sheetData>
  <mergeCells count="5">
    <mergeCell ref="B3:F3"/>
    <mergeCell ref="G3:K3"/>
    <mergeCell ref="L3:P3"/>
    <mergeCell ref="Q3:U3"/>
    <mergeCell ref="V3:Z3"/>
  </mergeCells>
  <conditionalFormatting sqref="B5:B51 G5:G51 L5:L51 Q5:Q51 V5:V51">
    <cfRule type="cellIs" dxfId="11" priority="12" operator="greaterThan">
      <formula>0.35</formula>
    </cfRule>
  </conditionalFormatting>
  <conditionalFormatting sqref="C5:C51">
    <cfRule type="cellIs" dxfId="10" priority="11" operator="greaterThan">
      <formula>100</formula>
    </cfRule>
  </conditionalFormatting>
  <conditionalFormatting sqref="M5:M50">
    <cfRule type="cellIs" dxfId="9" priority="10" operator="greaterThan">
      <formula>100</formula>
    </cfRule>
  </conditionalFormatting>
  <conditionalFormatting sqref="R5:R50">
    <cfRule type="cellIs" dxfId="8" priority="9" operator="greaterThan">
      <formula>100</formula>
    </cfRule>
  </conditionalFormatting>
  <conditionalFormatting sqref="W5:W51">
    <cfRule type="cellIs" dxfId="7" priority="8" operator="greaterThan">
      <formula>100</formula>
    </cfRule>
  </conditionalFormatting>
  <conditionalFormatting sqref="H5:H51">
    <cfRule type="cellIs" dxfId="6" priority="7" operator="greaterThan">
      <formula>100</formula>
    </cfRule>
  </conditionalFormatting>
  <conditionalFormatting sqref="D5:D51">
    <cfRule type="cellIs" dxfId="5" priority="6" operator="greaterThan">
      <formula>2</formula>
    </cfRule>
  </conditionalFormatting>
  <conditionalFormatting sqref="I5:I51 N5:N51 S5:S51 X5:X51">
    <cfRule type="cellIs" dxfId="4" priority="5" operator="greaterThan">
      <formula>2</formula>
    </cfRule>
  </conditionalFormatting>
  <conditionalFormatting sqref="E5:E51 J5:J51 O5:O51 T5:T51 Y5:Y51">
    <cfRule type="cellIs" dxfId="3" priority="4" operator="greaterThan">
      <formula>15</formula>
    </cfRule>
  </conditionalFormatting>
  <conditionalFormatting sqref="F5:F51 K5:K51 P5:P51 U5:U51 Z5:Z51">
    <cfRule type="cellIs" dxfId="2" priority="3" operator="greaterThan">
      <formula>4</formula>
    </cfRule>
  </conditionalFormatting>
  <conditionalFormatting sqref="M51">
    <cfRule type="cellIs" dxfId="1" priority="2" operator="greaterThan">
      <formula>100</formula>
    </cfRule>
  </conditionalFormatting>
  <conditionalFormatting sqref="R51">
    <cfRule type="cellIs" dxfId="0" priority="1" operator="greaterThan">
      <formula>100</formula>
    </cfRule>
  </conditionalFormatting>
  <pageMargins left="0.7" right="0.7" top="0.75" bottom="0.75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TB1</vt:lpstr>
      <vt:lpstr>'TB1'!Drucktitel</vt:lpstr>
    </vt:vector>
  </TitlesOfParts>
  <Company>Stadt Duisburg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Schrapers, Rolf</dc:creator>
  <cp:lastModifiedBy>Schrapers, Rolf</cp:lastModifiedBy>
  <dcterms:created xsi:type="dcterms:W3CDTF">2025-01-06T09:37:46Z</dcterms:created>
  <dcterms:modified xsi:type="dcterms:W3CDTF">2025-01-29T07:38:54Z</dcterms:modified>
</cp:coreProperties>
</file>